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1" sheetId="2" r:id="rId1"/>
    <sheet name="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G11" i="2"/>
  <c r="G12" i="2" s="1"/>
  <c r="F11" i="2"/>
  <c r="G37" i="2" s="1"/>
  <c r="G41" i="2" s="1"/>
  <c r="I12" i="2" l="1"/>
  <c r="G24" i="2" s="1"/>
  <c r="E43" i="2" s="1"/>
  <c r="H12" i="2"/>
  <c r="G38" i="2"/>
  <c r="G42" i="2" s="1"/>
  <c r="G13" i="2"/>
  <c r="J11" i="2"/>
  <c r="F12" i="2"/>
  <c r="G39" i="2"/>
  <c r="G43" i="2" s="1"/>
  <c r="F12" i="1"/>
  <c r="G11" i="1"/>
  <c r="H11" i="1"/>
  <c r="H12" i="1" s="1"/>
  <c r="I11" i="1"/>
  <c r="F11" i="1"/>
  <c r="I13" i="2" l="1"/>
  <c r="G25" i="2" s="1"/>
  <c r="E47" i="2" s="1"/>
  <c r="E35" i="2"/>
  <c r="G20" i="2"/>
  <c r="H13" i="2"/>
  <c r="G16" i="2"/>
  <c r="I43" i="2"/>
  <c r="F16" i="2"/>
  <c r="E49" i="2" s="1"/>
  <c r="F20" i="2"/>
  <c r="E50" i="2" s="1"/>
  <c r="J12" i="2"/>
  <c r="F24" i="2"/>
  <c r="E51" i="2" s="1"/>
  <c r="F13" i="2"/>
  <c r="F13" i="1"/>
  <c r="F17" i="1" s="1"/>
  <c r="H13" i="1"/>
  <c r="F24" i="1"/>
  <c r="E51" i="1" s="1"/>
  <c r="I12" i="1"/>
  <c r="G24" i="1" s="1"/>
  <c r="G37" i="1"/>
  <c r="G41" i="1" s="1"/>
  <c r="F16" i="1"/>
  <c r="E49" i="1" s="1"/>
  <c r="G38" i="1"/>
  <c r="G42" i="1" s="1"/>
  <c r="G12" i="1"/>
  <c r="G13" i="1" s="1"/>
  <c r="G39" i="1"/>
  <c r="G43" i="1" s="1"/>
  <c r="J11" i="1"/>
  <c r="G21" i="2" l="1"/>
  <c r="E46" i="2" s="1"/>
  <c r="E34" i="2"/>
  <c r="E42" i="2"/>
  <c r="I42" i="2" s="1"/>
  <c r="E33" i="2"/>
  <c r="E41" i="2"/>
  <c r="I41" i="2" s="1"/>
  <c r="G17" i="2"/>
  <c r="E45" i="2" s="1"/>
  <c r="J13" i="2"/>
  <c r="F17" i="2"/>
  <c r="F21" i="2"/>
  <c r="F25" i="2"/>
  <c r="G51" i="2"/>
  <c r="I51" i="2" s="1"/>
  <c r="G50" i="2"/>
  <c r="I50" i="2" s="1"/>
  <c r="G49" i="2"/>
  <c r="I49" i="2" s="1"/>
  <c r="G34" i="2"/>
  <c r="I34" i="2" s="1"/>
  <c r="G33" i="2"/>
  <c r="I33" i="2" s="1"/>
  <c r="G35" i="2"/>
  <c r="I35" i="2" s="1"/>
  <c r="G20" i="1"/>
  <c r="E42" i="1" s="1"/>
  <c r="I42" i="1" s="1"/>
  <c r="G16" i="1"/>
  <c r="E33" i="1" s="1"/>
  <c r="I13" i="1"/>
  <c r="G25" i="1" s="1"/>
  <c r="E47" i="1" s="1"/>
  <c r="F20" i="1"/>
  <c r="E50" i="1" s="1"/>
  <c r="J12" i="1"/>
  <c r="G34" i="1" s="1"/>
  <c r="G17" i="1"/>
  <c r="E45" i="1" s="1"/>
  <c r="E29" i="1"/>
  <c r="E37" i="1"/>
  <c r="I37" i="1" s="1"/>
  <c r="F21" i="1"/>
  <c r="E35" i="1"/>
  <c r="E43" i="1"/>
  <c r="I43" i="1" s="1"/>
  <c r="F25" i="1"/>
  <c r="E41" i="1" l="1"/>
  <c r="I41" i="1" s="1"/>
  <c r="G21" i="1"/>
  <c r="E46" i="1" s="1"/>
  <c r="J13" i="1"/>
  <c r="G46" i="1" s="1"/>
  <c r="G51" i="1"/>
  <c r="I51" i="1" s="1"/>
  <c r="G50" i="1"/>
  <c r="I50" i="1" s="1"/>
  <c r="E37" i="2"/>
  <c r="I37" i="2" s="1"/>
  <c r="E29" i="2"/>
  <c r="E31" i="2"/>
  <c r="E39" i="2"/>
  <c r="I39" i="2" s="1"/>
  <c r="E30" i="2"/>
  <c r="E38" i="2"/>
  <c r="I38" i="2" s="1"/>
  <c r="G30" i="2"/>
  <c r="G47" i="2"/>
  <c r="I47" i="2" s="1"/>
  <c r="G29" i="2"/>
  <c r="G45" i="2"/>
  <c r="I45" i="2" s="1"/>
  <c r="G46" i="2"/>
  <c r="I46" i="2" s="1"/>
  <c r="G31" i="2"/>
  <c r="E34" i="1"/>
  <c r="I34" i="1" s="1"/>
  <c r="A85" i="1" s="1"/>
  <c r="G35" i="1"/>
  <c r="I35" i="1" s="1"/>
  <c r="A91" i="1" s="1"/>
  <c r="G49" i="1"/>
  <c r="I49" i="1" s="1"/>
  <c r="G33" i="1"/>
  <c r="I33" i="1" s="1"/>
  <c r="A79" i="1" s="1"/>
  <c r="E30" i="1"/>
  <c r="E38" i="1"/>
  <c r="I38" i="1" s="1"/>
  <c r="E31" i="1"/>
  <c r="E39" i="1"/>
  <c r="I39" i="1" s="1"/>
  <c r="I46" i="1" l="1"/>
  <c r="G30" i="1"/>
  <c r="I30" i="1" s="1"/>
  <c r="A83" i="1" s="1"/>
  <c r="G45" i="1"/>
  <c r="I45" i="1" s="1"/>
  <c r="G31" i="1"/>
  <c r="G47" i="1"/>
  <c r="I47" i="1" s="1"/>
  <c r="G29" i="1"/>
  <c r="I29" i="1" s="1"/>
  <c r="A77" i="1" s="1"/>
  <c r="I31" i="1"/>
  <c r="A89" i="1" s="1"/>
  <c r="I29" i="2"/>
  <c r="I31" i="2"/>
  <c r="I30" i="2"/>
</calcChain>
</file>

<file path=xl/sharedStrings.xml><?xml version="1.0" encoding="utf-8"?>
<sst xmlns="http://schemas.openxmlformats.org/spreadsheetml/2006/main" count="241" uniqueCount="69">
  <si>
    <t>Total number of cases</t>
  </si>
  <si>
    <t>INPUT</t>
  </si>
  <si>
    <t>Category</t>
  </si>
  <si>
    <t>Suspicious</t>
  </si>
  <si>
    <t>Questionable</t>
  </si>
  <si>
    <t>Possible</t>
  </si>
  <si>
    <t>Safe</t>
  </si>
  <si>
    <t>Proportion classified as such</t>
  </si>
  <si>
    <t>Proportion within category that are indeed bad</t>
  </si>
  <si>
    <t>The 4 categories of varying degrees of suspicion</t>
  </si>
  <si>
    <t>CALCULATIONS</t>
  </si>
  <si>
    <t>Total in category</t>
  </si>
  <si>
    <t>Those actually bad</t>
  </si>
  <si>
    <t>Those actually good</t>
  </si>
  <si>
    <t>TOTAL</t>
  </si>
  <si>
    <t>Least aggressive</t>
  </si>
  <si>
    <t>Flagged</t>
  </si>
  <si>
    <t>Not Flagged</t>
  </si>
  <si>
    <t>Actually bad</t>
  </si>
  <si>
    <t>Actually good</t>
  </si>
  <si>
    <t>Medium aggressive</t>
  </si>
  <si>
    <t>Most aggressive</t>
  </si>
  <si>
    <t>What proportion of legitimate (good) cases were flagged?</t>
  </si>
  <si>
    <t>"False positive"</t>
  </si>
  <si>
    <t>What proportion of harmful (bad) cases escaped detection?</t>
  </si>
  <si>
    <t>"False negative"</t>
  </si>
  <si>
    <t>What proportion of the flagged cases were not harmful?</t>
  </si>
  <si>
    <t>What proportion of the nonflagged cases were in fact harmful?</t>
  </si>
  <si>
    <t>similar to false positive</t>
  </si>
  <si>
    <t>similar to false negative</t>
  </si>
  <si>
    <t>What proportion of legitimate (good) cases survived scrutiny?</t>
  </si>
  <si>
    <t>true negative:  opposite of false positive</t>
  </si>
  <si>
    <t>What proportion of harmful (bad) cases were flagged?</t>
  </si>
  <si>
    <t>true positive:  opposite of false negative</t>
  </si>
  <si>
    <t>out of</t>
  </si>
  <si>
    <t>=</t>
  </si>
  <si>
    <t>Notice how the proportions increase or decrease depending on the aggressiveness.</t>
  </si>
  <si>
    <t>More aggressive --&gt; more false positives, fewer false negatives</t>
  </si>
  <si>
    <t>RESULTS</t>
  </si>
  <si>
    <t>(change this row to vary incidence)</t>
  </si>
  <si>
    <t>Least aggressive:</t>
  </si>
  <si>
    <t>False positives</t>
  </si>
  <si>
    <t>False negatives</t>
  </si>
  <si>
    <t>Medium aggressive:</t>
  </si>
  <si>
    <t>Most aggressive:</t>
  </si>
  <si>
    <t>Perfect system would have:</t>
  </si>
  <si>
    <t>The 4 categories of varying degrees of suspicion.</t>
  </si>
  <si>
    <t>Change first row of values to vary incidence.</t>
  </si>
  <si>
    <t>How Your Security Aggressiveness Affects the Accuracy of Threat Detection</t>
  </si>
  <si>
    <t>Suppose a firm hires you to create a new spam filter.</t>
  </si>
  <si>
    <t>Parameters to the problem:  You classify e-mail messages into 4 types:</t>
  </si>
  <si>
    <t xml:space="preserve">   80% are "suspicious", which have a 95% chance of being spam</t>
  </si>
  <si>
    <t xml:space="preserve">   5% are "questionable", which have a 50% chance of being spam</t>
  </si>
  <si>
    <t xml:space="preserve">   5% are "possible", which have a 10% chance of being spam</t>
  </si>
  <si>
    <t xml:space="preserve">   10% are "safe", which have a 0.1% chance of being spam</t>
  </si>
  <si>
    <t>flag only the suspicious</t>
  </si>
  <si>
    <r>
      <t xml:space="preserve">Then, you have 3 choices of an </t>
    </r>
    <r>
      <rPr>
        <u/>
        <sz val="11"/>
        <color theme="1"/>
        <rFont val="Calibri"/>
        <family val="2"/>
        <scheme val="minor"/>
      </rPr>
      <t>aggressiveness policy</t>
    </r>
    <r>
      <rPr>
        <sz val="11"/>
        <color theme="1"/>
        <rFont val="Calibri"/>
        <family val="2"/>
        <scheme val="minor"/>
      </rPr>
      <t xml:space="preserve"> based on your risk thresholds:</t>
    </r>
  </si>
  <si>
    <t xml:space="preserve">   "Least aggressive"</t>
  </si>
  <si>
    <t xml:space="preserve">   "Medium aggressive"</t>
  </si>
  <si>
    <t xml:space="preserve">   "Most aggressive"</t>
  </si>
  <si>
    <t>flag the suspicious and questionable</t>
  </si>
  <si>
    <t>flag everything except the safe</t>
  </si>
  <si>
    <t>The firm receives 1 million messages a day.  What is the effect of the classification</t>
  </si>
  <si>
    <t>perceived by the company?</t>
  </si>
  <si>
    <r>
      <t xml:space="preserve">&amp; aggressiveness levels on the number of </t>
    </r>
    <r>
      <rPr>
        <u/>
        <sz val="11"/>
        <color theme="1"/>
        <rFont val="Calibri"/>
        <family val="2"/>
        <scheme val="minor"/>
      </rPr>
      <t>false positives</t>
    </r>
    <r>
      <rPr>
        <sz val="11"/>
        <color theme="1"/>
        <rFont val="Calibri"/>
        <family val="2"/>
        <scheme val="minor"/>
      </rPr>
      <t xml:space="preserve"> and </t>
    </r>
    <r>
      <rPr>
        <u/>
        <sz val="11"/>
        <color theme="1"/>
        <rFont val="Calibri"/>
        <family val="2"/>
        <scheme val="minor"/>
      </rPr>
      <t>false negatives</t>
    </r>
  </si>
  <si>
    <t>False positive =</t>
  </si>
  <si>
    <t>False negative =</t>
  </si>
  <si>
    <t>Bad traffic let in</t>
  </si>
  <si>
    <t>Good traffic stopped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</si>
</sst>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quotePrefix="1"/>
    <xf numFmtId="3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0" fillId="0" borderId="0" xfId="1" applyNumberFormat="1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77</xdr:row>
      <xdr:rowOff>100013</xdr:rowOff>
    </xdr:from>
    <xdr:to>
      <xdr:col>8</xdr:col>
      <xdr:colOff>390525</xdr:colOff>
      <xdr:row>77</xdr:row>
      <xdr:rowOff>100014</xdr:rowOff>
    </xdr:to>
    <xdr:cxnSp macro="">
      <xdr:nvCxnSpPr>
        <xdr:cNvPr id="3" name="Straight Connector 2"/>
        <xdr:cNvCxnSpPr/>
      </xdr:nvCxnSpPr>
      <xdr:spPr>
        <a:xfrm flipV="1">
          <a:off x="485775" y="10958513"/>
          <a:ext cx="4895850" cy="1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77</xdr:row>
      <xdr:rowOff>100012</xdr:rowOff>
    </xdr:from>
    <xdr:to>
      <xdr:col>9</xdr:col>
      <xdr:colOff>171450</xdr:colOff>
      <xdr:row>77</xdr:row>
      <xdr:rowOff>100012</xdr:rowOff>
    </xdr:to>
    <xdr:cxnSp macro="">
      <xdr:nvCxnSpPr>
        <xdr:cNvPr id="5" name="Straight Connector 4"/>
        <xdr:cNvCxnSpPr/>
      </xdr:nvCxnSpPr>
      <xdr:spPr>
        <a:xfrm>
          <a:off x="5467350" y="10958512"/>
          <a:ext cx="200025" cy="0"/>
        </a:xfrm>
        <a:prstGeom prst="line">
          <a:avLst/>
        </a:prstGeom>
        <a:ln w="254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</xdr:colOff>
      <xdr:row>79</xdr:row>
      <xdr:rowOff>95250</xdr:rowOff>
    </xdr:from>
    <xdr:to>
      <xdr:col>4</xdr:col>
      <xdr:colOff>247650</xdr:colOff>
      <xdr:row>79</xdr:row>
      <xdr:rowOff>100013</xdr:rowOff>
    </xdr:to>
    <xdr:cxnSp macro="">
      <xdr:nvCxnSpPr>
        <xdr:cNvPr id="7" name="Straight Connector 6"/>
        <xdr:cNvCxnSpPr/>
      </xdr:nvCxnSpPr>
      <xdr:spPr>
        <a:xfrm flipV="1">
          <a:off x="500062" y="11334750"/>
          <a:ext cx="1443038" cy="4763"/>
        </a:xfrm>
        <a:prstGeom prst="line">
          <a:avLst/>
        </a:prstGeom>
        <a:ln w="254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79</xdr:row>
      <xdr:rowOff>76201</xdr:rowOff>
    </xdr:from>
    <xdr:to>
      <xdr:col>9</xdr:col>
      <xdr:colOff>180975</xdr:colOff>
      <xdr:row>79</xdr:row>
      <xdr:rowOff>95250</xdr:rowOff>
    </xdr:to>
    <xdr:cxnSp macro="">
      <xdr:nvCxnSpPr>
        <xdr:cNvPr id="8" name="Straight Connector 7"/>
        <xdr:cNvCxnSpPr/>
      </xdr:nvCxnSpPr>
      <xdr:spPr>
        <a:xfrm flipV="1">
          <a:off x="2076450" y="11315701"/>
          <a:ext cx="3600450" cy="19049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83</xdr:row>
      <xdr:rowOff>100015</xdr:rowOff>
    </xdr:from>
    <xdr:to>
      <xdr:col>8</xdr:col>
      <xdr:colOff>38100</xdr:colOff>
      <xdr:row>83</xdr:row>
      <xdr:rowOff>104775</xdr:rowOff>
    </xdr:to>
    <xdr:cxnSp macro="">
      <xdr:nvCxnSpPr>
        <xdr:cNvPr id="12" name="Straight Connector 11"/>
        <xdr:cNvCxnSpPr/>
      </xdr:nvCxnSpPr>
      <xdr:spPr>
        <a:xfrm>
          <a:off x="495300" y="12101515"/>
          <a:ext cx="4533900" cy="4760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83</xdr:row>
      <xdr:rowOff>104775</xdr:rowOff>
    </xdr:from>
    <xdr:to>
      <xdr:col>9</xdr:col>
      <xdr:colOff>161925</xdr:colOff>
      <xdr:row>83</xdr:row>
      <xdr:rowOff>104775</xdr:rowOff>
    </xdr:to>
    <xdr:cxnSp macro="">
      <xdr:nvCxnSpPr>
        <xdr:cNvPr id="13" name="Straight Connector 12"/>
        <xdr:cNvCxnSpPr/>
      </xdr:nvCxnSpPr>
      <xdr:spPr>
        <a:xfrm>
          <a:off x="5114925" y="12106275"/>
          <a:ext cx="542925" cy="0"/>
        </a:xfrm>
        <a:prstGeom prst="line">
          <a:avLst/>
        </a:prstGeom>
        <a:ln w="254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85</xdr:row>
      <xdr:rowOff>95250</xdr:rowOff>
    </xdr:from>
    <xdr:to>
      <xdr:col>1</xdr:col>
      <xdr:colOff>371475</xdr:colOff>
      <xdr:row>85</xdr:row>
      <xdr:rowOff>95251</xdr:rowOff>
    </xdr:to>
    <xdr:cxnSp macro="">
      <xdr:nvCxnSpPr>
        <xdr:cNvPr id="14" name="Straight Connector 13"/>
        <xdr:cNvCxnSpPr/>
      </xdr:nvCxnSpPr>
      <xdr:spPr>
        <a:xfrm flipV="1">
          <a:off x="495300" y="12477750"/>
          <a:ext cx="323850" cy="1"/>
        </a:xfrm>
        <a:prstGeom prst="line">
          <a:avLst/>
        </a:prstGeom>
        <a:ln w="254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85</xdr:row>
      <xdr:rowOff>71437</xdr:rowOff>
    </xdr:from>
    <xdr:to>
      <xdr:col>9</xdr:col>
      <xdr:colOff>161925</xdr:colOff>
      <xdr:row>85</xdr:row>
      <xdr:rowOff>90487</xdr:rowOff>
    </xdr:to>
    <xdr:cxnSp macro="">
      <xdr:nvCxnSpPr>
        <xdr:cNvPr id="15" name="Straight Connector 14"/>
        <xdr:cNvCxnSpPr/>
      </xdr:nvCxnSpPr>
      <xdr:spPr>
        <a:xfrm flipV="1">
          <a:off x="942975" y="12453937"/>
          <a:ext cx="4714875" cy="190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89</xdr:row>
      <xdr:rowOff>109538</xdr:rowOff>
    </xdr:from>
    <xdr:to>
      <xdr:col>6</xdr:col>
      <xdr:colOff>871538</xdr:colOff>
      <xdr:row>89</xdr:row>
      <xdr:rowOff>114301</xdr:rowOff>
    </xdr:to>
    <xdr:cxnSp macro="">
      <xdr:nvCxnSpPr>
        <xdr:cNvPr id="16" name="Straight Connector 15"/>
        <xdr:cNvCxnSpPr/>
      </xdr:nvCxnSpPr>
      <xdr:spPr>
        <a:xfrm flipV="1">
          <a:off x="495300" y="13254038"/>
          <a:ext cx="3919538" cy="4763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61913</xdr:colOff>
      <xdr:row>89</xdr:row>
      <xdr:rowOff>104775</xdr:rowOff>
    </xdr:from>
    <xdr:to>
      <xdr:col>9</xdr:col>
      <xdr:colOff>161925</xdr:colOff>
      <xdr:row>89</xdr:row>
      <xdr:rowOff>109538</xdr:rowOff>
    </xdr:to>
    <xdr:cxnSp macro="">
      <xdr:nvCxnSpPr>
        <xdr:cNvPr id="17" name="Straight Connector 16"/>
        <xdr:cNvCxnSpPr/>
      </xdr:nvCxnSpPr>
      <xdr:spPr>
        <a:xfrm flipV="1">
          <a:off x="4481513" y="13249275"/>
          <a:ext cx="1176337" cy="4763"/>
        </a:xfrm>
        <a:prstGeom prst="line">
          <a:avLst/>
        </a:prstGeom>
        <a:ln w="254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91</xdr:row>
      <xdr:rowOff>104775</xdr:rowOff>
    </xdr:from>
    <xdr:to>
      <xdr:col>1</xdr:col>
      <xdr:colOff>157163</xdr:colOff>
      <xdr:row>91</xdr:row>
      <xdr:rowOff>104776</xdr:rowOff>
    </xdr:to>
    <xdr:cxnSp macro="">
      <xdr:nvCxnSpPr>
        <xdr:cNvPr id="18" name="Straight Connector 17"/>
        <xdr:cNvCxnSpPr/>
      </xdr:nvCxnSpPr>
      <xdr:spPr>
        <a:xfrm flipV="1">
          <a:off x="495300" y="13630275"/>
          <a:ext cx="109538" cy="1"/>
        </a:xfrm>
        <a:prstGeom prst="line">
          <a:avLst/>
        </a:prstGeom>
        <a:ln w="254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91</xdr:row>
      <xdr:rowOff>95250</xdr:rowOff>
    </xdr:from>
    <xdr:to>
      <xdr:col>9</xdr:col>
      <xdr:colOff>161925</xdr:colOff>
      <xdr:row>91</xdr:row>
      <xdr:rowOff>104775</xdr:rowOff>
    </xdr:to>
    <xdr:cxnSp macro="">
      <xdr:nvCxnSpPr>
        <xdr:cNvPr id="19" name="Straight Connector 18"/>
        <xdr:cNvCxnSpPr/>
      </xdr:nvCxnSpPr>
      <xdr:spPr>
        <a:xfrm flipV="1">
          <a:off x="709613" y="13620750"/>
          <a:ext cx="4948237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42863</xdr:colOff>
      <xdr:row>97</xdr:row>
      <xdr:rowOff>100013</xdr:rowOff>
    </xdr:from>
    <xdr:to>
      <xdr:col>9</xdr:col>
      <xdr:colOff>185738</xdr:colOff>
      <xdr:row>97</xdr:row>
      <xdr:rowOff>100014</xdr:rowOff>
    </xdr:to>
    <xdr:cxnSp macro="">
      <xdr:nvCxnSpPr>
        <xdr:cNvPr id="37" name="Straight Connector 36"/>
        <xdr:cNvCxnSpPr/>
      </xdr:nvCxnSpPr>
      <xdr:spPr>
        <a:xfrm flipV="1">
          <a:off x="490538" y="14387513"/>
          <a:ext cx="5191125" cy="1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99</xdr:row>
      <xdr:rowOff>90488</xdr:rowOff>
    </xdr:from>
    <xdr:to>
      <xdr:col>9</xdr:col>
      <xdr:colOff>214312</xdr:colOff>
      <xdr:row>99</xdr:row>
      <xdr:rowOff>95251</xdr:rowOff>
    </xdr:to>
    <xdr:cxnSp macro="">
      <xdr:nvCxnSpPr>
        <xdr:cNvPr id="38" name="Straight Connector 37"/>
        <xdr:cNvCxnSpPr/>
      </xdr:nvCxnSpPr>
      <xdr:spPr>
        <a:xfrm>
          <a:off x="471488" y="14758988"/>
          <a:ext cx="5238749" cy="476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4" workbookViewId="0">
      <selection activeCell="F64" sqref="F64"/>
    </sheetView>
  </sheetViews>
  <sheetFormatPr defaultRowHeight="15" x14ac:dyDescent="0.25"/>
  <cols>
    <col min="1" max="1" width="6.7109375" customWidth="1"/>
    <col min="2" max="2" width="5.85546875" customWidth="1"/>
    <col min="3" max="3" width="5.42578125" customWidth="1"/>
    <col min="4" max="4" width="7.42578125" customWidth="1"/>
    <col min="5" max="5" width="17.42578125" customWidth="1"/>
    <col min="6" max="6" width="10.28515625" bestFit="1" customWidth="1"/>
    <col min="7" max="7" width="13.140625" bestFit="1" customWidth="1"/>
    <col min="8" max="8" width="8.5703125" customWidth="1"/>
    <col min="9" max="9" width="7.5703125" bestFit="1" customWidth="1"/>
  </cols>
  <sheetData>
    <row r="1" spans="1:10" x14ac:dyDescent="0.25">
      <c r="A1" t="s">
        <v>1</v>
      </c>
    </row>
    <row r="2" spans="1:10" x14ac:dyDescent="0.25">
      <c r="A2" t="s">
        <v>0</v>
      </c>
      <c r="E2" s="2">
        <v>1000000</v>
      </c>
    </row>
    <row r="4" spans="1:10" x14ac:dyDescent="0.25">
      <c r="A4" t="s">
        <v>9</v>
      </c>
    </row>
    <row r="5" spans="1:10" x14ac:dyDescent="0.25">
      <c r="A5" t="s">
        <v>2</v>
      </c>
      <c r="F5" t="s">
        <v>3</v>
      </c>
      <c r="G5" t="s">
        <v>4</v>
      </c>
      <c r="H5" t="s">
        <v>5</v>
      </c>
      <c r="I5" t="s">
        <v>6</v>
      </c>
    </row>
    <row r="6" spans="1:10" x14ac:dyDescent="0.25">
      <c r="A6" t="s">
        <v>7</v>
      </c>
      <c r="F6">
        <v>0.8</v>
      </c>
      <c r="G6">
        <v>0.05</v>
      </c>
      <c r="H6">
        <v>0.05</v>
      </c>
      <c r="I6">
        <v>0.1</v>
      </c>
      <c r="J6" t="s">
        <v>39</v>
      </c>
    </row>
    <row r="7" spans="1:10" x14ac:dyDescent="0.25">
      <c r="A7" t="s">
        <v>8</v>
      </c>
      <c r="F7">
        <v>0.95</v>
      </c>
      <c r="G7">
        <v>0.5</v>
      </c>
      <c r="H7">
        <v>0.1</v>
      </c>
      <c r="I7">
        <v>1E-3</v>
      </c>
    </row>
    <row r="9" spans="1:10" x14ac:dyDescent="0.25">
      <c r="A9" t="s">
        <v>10</v>
      </c>
    </row>
    <row r="10" spans="1:10" x14ac:dyDescent="0.25">
      <c r="F10" t="s">
        <v>3</v>
      </c>
      <c r="G10" t="s">
        <v>4</v>
      </c>
      <c r="H10" t="s">
        <v>5</v>
      </c>
      <c r="I10" t="s">
        <v>6</v>
      </c>
      <c r="J10" t="s">
        <v>14</v>
      </c>
    </row>
    <row r="11" spans="1:10" x14ac:dyDescent="0.25">
      <c r="D11" t="s">
        <v>11</v>
      </c>
      <c r="F11" s="2">
        <f>$E$2*F6</f>
        <v>800000</v>
      </c>
      <c r="G11" s="2">
        <f>$E$2*G6</f>
        <v>50000</v>
      </c>
      <c r="H11" s="2">
        <f>$E$2*H6</f>
        <v>50000</v>
      </c>
      <c r="I11" s="2">
        <f>$E$2*I6</f>
        <v>100000</v>
      </c>
      <c r="J11" s="2">
        <f>SUM(F11:I11)</f>
        <v>1000000</v>
      </c>
    </row>
    <row r="12" spans="1:10" x14ac:dyDescent="0.25">
      <c r="D12" t="s">
        <v>12</v>
      </c>
      <c r="F12" s="2">
        <f>F11*F7</f>
        <v>760000</v>
      </c>
      <c r="G12" s="2">
        <f t="shared" ref="G12:I12" si="0">G11*G7</f>
        <v>25000</v>
      </c>
      <c r="H12" s="2">
        <f t="shared" si="0"/>
        <v>5000</v>
      </c>
      <c r="I12" s="2">
        <f t="shared" si="0"/>
        <v>100</v>
      </c>
      <c r="J12" s="2">
        <f>SUM(F12:I12)</f>
        <v>790100</v>
      </c>
    </row>
    <row r="13" spans="1:10" x14ac:dyDescent="0.25">
      <c r="D13" t="s">
        <v>13</v>
      </c>
      <c r="F13" s="2">
        <f>F11-F12</f>
        <v>40000</v>
      </c>
      <c r="G13" s="2">
        <f t="shared" ref="G13:I13" si="1">G11-G12</f>
        <v>25000</v>
      </c>
      <c r="H13" s="2">
        <f t="shared" si="1"/>
        <v>45000</v>
      </c>
      <c r="I13" s="2">
        <f t="shared" si="1"/>
        <v>99900</v>
      </c>
      <c r="J13" s="2">
        <f>SUM(F13:I13)</f>
        <v>209900</v>
      </c>
    </row>
    <row r="15" spans="1:10" x14ac:dyDescent="0.25">
      <c r="C15" t="s">
        <v>15</v>
      </c>
      <c r="F15" t="s">
        <v>16</v>
      </c>
      <c r="G15" t="s">
        <v>17</v>
      </c>
    </row>
    <row r="16" spans="1:10" x14ac:dyDescent="0.25">
      <c r="D16" t="s">
        <v>18</v>
      </c>
      <c r="F16" s="2">
        <f>F12</f>
        <v>760000</v>
      </c>
      <c r="G16" s="2">
        <f>SUM(G12:I12)</f>
        <v>30100</v>
      </c>
    </row>
    <row r="17" spans="1:9" x14ac:dyDescent="0.25">
      <c r="D17" t="s">
        <v>19</v>
      </c>
      <c r="F17" s="2">
        <f>F13</f>
        <v>40000</v>
      </c>
      <c r="G17" s="2">
        <f>SUM(G13:I13)</f>
        <v>169900</v>
      </c>
    </row>
    <row r="19" spans="1:9" x14ac:dyDescent="0.25">
      <c r="C19" t="s">
        <v>20</v>
      </c>
      <c r="F19" t="s">
        <v>16</v>
      </c>
      <c r="G19" t="s">
        <v>17</v>
      </c>
    </row>
    <row r="20" spans="1:9" x14ac:dyDescent="0.25">
      <c r="D20" t="s">
        <v>18</v>
      </c>
      <c r="F20" s="2">
        <f>SUM(F12:G12)</f>
        <v>785000</v>
      </c>
      <c r="G20" s="2">
        <f>SUM(H12:I12)</f>
        <v>5100</v>
      </c>
    </row>
    <row r="21" spans="1:9" x14ac:dyDescent="0.25">
      <c r="D21" t="s">
        <v>19</v>
      </c>
      <c r="F21" s="2">
        <f>SUM(F13:G13)</f>
        <v>65000</v>
      </c>
      <c r="G21" s="2">
        <f>SUM(H13:I13)</f>
        <v>144900</v>
      </c>
    </row>
    <row r="23" spans="1:9" x14ac:dyDescent="0.25">
      <c r="C23" t="s">
        <v>21</v>
      </c>
      <c r="F23" t="s">
        <v>16</v>
      </c>
      <c r="G23" t="s">
        <v>17</v>
      </c>
    </row>
    <row r="24" spans="1:9" x14ac:dyDescent="0.25">
      <c r="D24" t="s">
        <v>18</v>
      </c>
      <c r="F24" s="2">
        <f>SUM(F12:H12)</f>
        <v>790000</v>
      </c>
      <c r="G24" s="2">
        <f>I12</f>
        <v>100</v>
      </c>
    </row>
    <row r="25" spans="1:9" x14ac:dyDescent="0.25">
      <c r="D25" t="s">
        <v>19</v>
      </c>
      <c r="F25" s="2">
        <f>SUM(F13:H13)</f>
        <v>110000</v>
      </c>
      <c r="G25" s="2">
        <f>I13</f>
        <v>99900</v>
      </c>
    </row>
    <row r="27" spans="1:9" x14ac:dyDescent="0.25">
      <c r="A27" t="s">
        <v>38</v>
      </c>
    </row>
    <row r="28" spans="1:9" x14ac:dyDescent="0.25">
      <c r="A28" t="s">
        <v>22</v>
      </c>
      <c r="H28" s="4" t="s">
        <v>23</v>
      </c>
    </row>
    <row r="29" spans="1:9" x14ac:dyDescent="0.25">
      <c r="B29" t="s">
        <v>15</v>
      </c>
      <c r="E29" s="2">
        <f>F17</f>
        <v>40000</v>
      </c>
      <c r="F29" t="s">
        <v>34</v>
      </c>
      <c r="G29" s="2">
        <f>$J$13</f>
        <v>209900</v>
      </c>
      <c r="H29" s="1" t="s">
        <v>35</v>
      </c>
      <c r="I29" s="3">
        <f>E29/G29</f>
        <v>0.19056693663649357</v>
      </c>
    </row>
    <row r="30" spans="1:9" x14ac:dyDescent="0.25">
      <c r="B30" t="s">
        <v>20</v>
      </c>
      <c r="E30" s="2">
        <f>F21</f>
        <v>65000</v>
      </c>
      <c r="F30" t="s">
        <v>34</v>
      </c>
      <c r="G30" s="2">
        <f>$J$13</f>
        <v>209900</v>
      </c>
      <c r="H30" s="1" t="s">
        <v>35</v>
      </c>
      <c r="I30" s="3">
        <f>E30/G30</f>
        <v>0.30967127203430206</v>
      </c>
    </row>
    <row r="31" spans="1:9" x14ac:dyDescent="0.25">
      <c r="B31" t="s">
        <v>21</v>
      </c>
      <c r="E31" s="2">
        <f>F25</f>
        <v>110000</v>
      </c>
      <c r="F31" t="s">
        <v>34</v>
      </c>
      <c r="G31" s="2">
        <f>$J$13</f>
        <v>209900</v>
      </c>
      <c r="H31" s="1" t="s">
        <v>35</v>
      </c>
      <c r="I31" s="3">
        <f>E31/G31</f>
        <v>0.52405907575035726</v>
      </c>
    </row>
    <row r="32" spans="1:9" x14ac:dyDescent="0.25">
      <c r="A32" t="s">
        <v>24</v>
      </c>
      <c r="H32" s="4" t="s">
        <v>25</v>
      </c>
      <c r="I32" s="4"/>
    </row>
    <row r="33" spans="1:9" x14ac:dyDescent="0.25">
      <c r="B33" t="s">
        <v>15</v>
      </c>
      <c r="E33" s="2">
        <f>G16</f>
        <v>30100</v>
      </c>
      <c r="F33" t="s">
        <v>34</v>
      </c>
      <c r="G33" s="2">
        <f>$J$12</f>
        <v>790100</v>
      </c>
      <c r="H33" s="1" t="s">
        <v>35</v>
      </c>
      <c r="I33" s="3">
        <f>E33/G33</f>
        <v>3.8096443488166057E-2</v>
      </c>
    </row>
    <row r="34" spans="1:9" x14ac:dyDescent="0.25">
      <c r="B34" t="s">
        <v>20</v>
      </c>
      <c r="E34" s="2">
        <f>G20</f>
        <v>5100</v>
      </c>
      <c r="F34" t="s">
        <v>34</v>
      </c>
      <c r="G34" s="2">
        <f>$J$12</f>
        <v>790100</v>
      </c>
      <c r="H34" s="1" t="s">
        <v>35</v>
      </c>
      <c r="I34" s="3">
        <f>E34/G34</f>
        <v>6.4548791292241489E-3</v>
      </c>
    </row>
    <row r="35" spans="1:9" x14ac:dyDescent="0.25">
      <c r="B35" t="s">
        <v>21</v>
      </c>
      <c r="E35" s="2">
        <f>G24</f>
        <v>100</v>
      </c>
      <c r="F35" t="s">
        <v>34</v>
      </c>
      <c r="G35" s="2">
        <f>$J$12</f>
        <v>790100</v>
      </c>
      <c r="H35" s="1" t="s">
        <v>35</v>
      </c>
      <c r="I35" s="3">
        <f>E35/G35</f>
        <v>1.2656625743576763E-4</v>
      </c>
    </row>
    <row r="36" spans="1:9" x14ac:dyDescent="0.25">
      <c r="A36" t="s">
        <v>26</v>
      </c>
      <c r="H36" s="4" t="s">
        <v>28</v>
      </c>
      <c r="I36" s="4"/>
    </row>
    <row r="37" spans="1:9" x14ac:dyDescent="0.25">
      <c r="B37" t="s">
        <v>15</v>
      </c>
      <c r="E37" s="2">
        <f>F17</f>
        <v>40000</v>
      </c>
      <c r="F37" t="s">
        <v>34</v>
      </c>
      <c r="G37" s="2">
        <f>F11</f>
        <v>800000</v>
      </c>
      <c r="H37" s="1" t="s">
        <v>35</v>
      </c>
      <c r="I37" s="3">
        <f>E37/G37</f>
        <v>0.05</v>
      </c>
    </row>
    <row r="38" spans="1:9" x14ac:dyDescent="0.25">
      <c r="B38" t="s">
        <v>20</v>
      </c>
      <c r="E38" s="2">
        <f>F21</f>
        <v>65000</v>
      </c>
      <c r="F38" t="s">
        <v>34</v>
      </c>
      <c r="G38" s="2">
        <f>SUM(F11:G11)</f>
        <v>850000</v>
      </c>
      <c r="H38" s="1" t="s">
        <v>35</v>
      </c>
      <c r="I38" s="3">
        <f>E38/G38</f>
        <v>7.6470588235294124E-2</v>
      </c>
    </row>
    <row r="39" spans="1:9" x14ac:dyDescent="0.25">
      <c r="B39" t="s">
        <v>21</v>
      </c>
      <c r="E39" s="2">
        <f>F25</f>
        <v>110000</v>
      </c>
      <c r="F39" t="s">
        <v>34</v>
      </c>
      <c r="G39" s="2">
        <f>SUM(F11:H11)</f>
        <v>900000</v>
      </c>
      <c r="H39" s="1" t="s">
        <v>35</v>
      </c>
      <c r="I39" s="3">
        <f>E39/G39</f>
        <v>0.12222222222222222</v>
      </c>
    </row>
    <row r="40" spans="1:9" x14ac:dyDescent="0.25">
      <c r="A40" t="s">
        <v>27</v>
      </c>
      <c r="H40" s="4" t="s">
        <v>29</v>
      </c>
      <c r="I40" s="4"/>
    </row>
    <row r="41" spans="1:9" x14ac:dyDescent="0.25">
      <c r="B41" t="s">
        <v>15</v>
      </c>
      <c r="E41" s="2">
        <f>G16</f>
        <v>30100</v>
      </c>
      <c r="F41" t="s">
        <v>34</v>
      </c>
      <c r="G41" s="2">
        <f>$E$2-G37</f>
        <v>200000</v>
      </c>
      <c r="H41" s="1" t="s">
        <v>35</v>
      </c>
      <c r="I41" s="3">
        <f>E41/G41</f>
        <v>0.15049999999999999</v>
      </c>
    </row>
    <row r="42" spans="1:9" x14ac:dyDescent="0.25">
      <c r="B42" t="s">
        <v>20</v>
      </c>
      <c r="E42" s="2">
        <f>G20</f>
        <v>5100</v>
      </c>
      <c r="F42" t="s">
        <v>34</v>
      </c>
      <c r="G42" s="2">
        <f>$E$2-G38</f>
        <v>150000</v>
      </c>
      <c r="H42" s="1" t="s">
        <v>35</v>
      </c>
      <c r="I42" s="3">
        <f>E42/G42</f>
        <v>3.4000000000000002E-2</v>
      </c>
    </row>
    <row r="43" spans="1:9" x14ac:dyDescent="0.25">
      <c r="B43" t="s">
        <v>21</v>
      </c>
      <c r="E43" s="2">
        <f>G24</f>
        <v>100</v>
      </c>
      <c r="F43" t="s">
        <v>34</v>
      </c>
      <c r="G43" s="2">
        <f>$E$2-G39</f>
        <v>100000</v>
      </c>
      <c r="H43" s="1" t="s">
        <v>35</v>
      </c>
      <c r="I43" s="3">
        <f>E43/G43</f>
        <v>1E-3</v>
      </c>
    </row>
    <row r="44" spans="1:9" x14ac:dyDescent="0.25">
      <c r="A44" t="s">
        <v>30</v>
      </c>
      <c r="H44" s="4" t="s">
        <v>31</v>
      </c>
      <c r="I44" s="4"/>
    </row>
    <row r="45" spans="1:9" x14ac:dyDescent="0.25">
      <c r="B45" t="s">
        <v>15</v>
      </c>
      <c r="E45" s="2">
        <f>G17</f>
        <v>169900</v>
      </c>
      <c r="F45" t="s">
        <v>34</v>
      </c>
      <c r="G45" s="2">
        <f>$J$13</f>
        <v>209900</v>
      </c>
      <c r="H45" s="1" t="s">
        <v>35</v>
      </c>
      <c r="I45" s="3">
        <f>E45/G45</f>
        <v>0.8094330633635064</v>
      </c>
    </row>
    <row r="46" spans="1:9" x14ac:dyDescent="0.25">
      <c r="B46" t="s">
        <v>20</v>
      </c>
      <c r="E46" s="2">
        <f>G21</f>
        <v>144900</v>
      </c>
      <c r="F46" t="s">
        <v>34</v>
      </c>
      <c r="G46" s="2">
        <f>$J$13</f>
        <v>209900</v>
      </c>
      <c r="H46" s="1" t="s">
        <v>35</v>
      </c>
      <c r="I46" s="3">
        <f>E46/G46</f>
        <v>0.690328727965698</v>
      </c>
    </row>
    <row r="47" spans="1:9" x14ac:dyDescent="0.25">
      <c r="B47" t="s">
        <v>21</v>
      </c>
      <c r="E47" s="2">
        <f>G25</f>
        <v>99900</v>
      </c>
      <c r="F47" t="s">
        <v>34</v>
      </c>
      <c r="G47" s="2">
        <f>$J$13</f>
        <v>209900</v>
      </c>
      <c r="H47" s="1" t="s">
        <v>35</v>
      </c>
      <c r="I47" s="3">
        <f>E47/G47</f>
        <v>0.47594092424964268</v>
      </c>
    </row>
    <row r="48" spans="1:9" x14ac:dyDescent="0.25">
      <c r="A48" t="s">
        <v>32</v>
      </c>
      <c r="H48" s="4" t="s">
        <v>33</v>
      </c>
      <c r="I48" s="4"/>
    </row>
    <row r="49" spans="1:9" x14ac:dyDescent="0.25">
      <c r="B49" t="s">
        <v>15</v>
      </c>
      <c r="E49" s="2">
        <f>F16</f>
        <v>760000</v>
      </c>
      <c r="F49" t="s">
        <v>34</v>
      </c>
      <c r="G49" s="2">
        <f>$J$12</f>
        <v>790100</v>
      </c>
      <c r="H49" s="1" t="s">
        <v>35</v>
      </c>
      <c r="I49" s="3">
        <f>E49/G49</f>
        <v>0.9619035565118339</v>
      </c>
    </row>
    <row r="50" spans="1:9" x14ac:dyDescent="0.25">
      <c r="B50" t="s">
        <v>20</v>
      </c>
      <c r="E50" s="2">
        <f>F20</f>
        <v>785000</v>
      </c>
      <c r="F50" t="s">
        <v>34</v>
      </c>
      <c r="G50" s="2">
        <f>$J$12</f>
        <v>790100</v>
      </c>
      <c r="H50" s="1" t="s">
        <v>35</v>
      </c>
      <c r="I50" s="3">
        <f>E50/G50</f>
        <v>0.99354512087077584</v>
      </c>
    </row>
    <row r="51" spans="1:9" x14ac:dyDescent="0.25">
      <c r="B51" t="s">
        <v>21</v>
      </c>
      <c r="E51" s="2">
        <f>F24</f>
        <v>790000</v>
      </c>
      <c r="F51" t="s">
        <v>34</v>
      </c>
      <c r="G51" s="2">
        <f>$J$12</f>
        <v>790100</v>
      </c>
      <c r="H51" s="1" t="s">
        <v>35</v>
      </c>
      <c r="I51" s="3">
        <f>E51/G51</f>
        <v>0.99987343374256421</v>
      </c>
    </row>
    <row r="53" spans="1:9" x14ac:dyDescent="0.25">
      <c r="A53" t="s">
        <v>36</v>
      </c>
    </row>
    <row r="54" spans="1:9" x14ac:dyDescent="0.25">
      <c r="A54" t="s">
        <v>37</v>
      </c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topLeftCell="A47" zoomScaleNormal="100" workbookViewId="0">
      <selection activeCell="E69" sqref="E69"/>
    </sheetView>
  </sheetViews>
  <sheetFormatPr defaultRowHeight="15" x14ac:dyDescent="0.25"/>
  <cols>
    <col min="1" max="1" width="6.7109375" customWidth="1"/>
    <col min="2" max="2" width="5.85546875" customWidth="1"/>
    <col min="3" max="3" width="5.42578125" customWidth="1"/>
    <col min="4" max="4" width="7.42578125" customWidth="1"/>
    <col min="5" max="5" width="17.42578125" customWidth="1"/>
    <col min="6" max="6" width="10.28515625" bestFit="1" customWidth="1"/>
    <col min="7" max="7" width="13.140625" bestFit="1" customWidth="1"/>
    <col min="8" max="8" width="8.5703125" customWidth="1"/>
    <col min="9" max="9" width="7.5703125" bestFit="1" customWidth="1"/>
  </cols>
  <sheetData>
    <row r="1" spans="1:10" x14ac:dyDescent="0.25">
      <c r="A1" t="s">
        <v>1</v>
      </c>
    </row>
    <row r="2" spans="1:10" x14ac:dyDescent="0.25">
      <c r="A2" t="s">
        <v>0</v>
      </c>
      <c r="E2" s="2">
        <v>1000000</v>
      </c>
    </row>
    <row r="4" spans="1:10" x14ac:dyDescent="0.25">
      <c r="A4" t="s">
        <v>46</v>
      </c>
      <c r="F4" t="s">
        <v>47</v>
      </c>
    </row>
    <row r="5" spans="1:10" x14ac:dyDescent="0.25">
      <c r="A5" t="s">
        <v>2</v>
      </c>
      <c r="F5" t="s">
        <v>3</v>
      </c>
      <c r="G5" t="s">
        <v>4</v>
      </c>
      <c r="H5" t="s">
        <v>5</v>
      </c>
      <c r="I5" t="s">
        <v>6</v>
      </c>
    </row>
    <row r="6" spans="1:10" x14ac:dyDescent="0.25">
      <c r="A6" t="s">
        <v>7</v>
      </c>
      <c r="F6">
        <v>0.2</v>
      </c>
      <c r="G6">
        <v>0.1</v>
      </c>
      <c r="H6">
        <v>0.1</v>
      </c>
      <c r="I6">
        <v>0.6</v>
      </c>
    </row>
    <row r="7" spans="1:10" x14ac:dyDescent="0.25">
      <c r="A7" t="s">
        <v>8</v>
      </c>
      <c r="F7">
        <v>0.95</v>
      </c>
      <c r="G7">
        <v>0.5</v>
      </c>
      <c r="H7">
        <v>0.1</v>
      </c>
      <c r="I7">
        <v>1E-3</v>
      </c>
    </row>
    <row r="9" spans="1:10" x14ac:dyDescent="0.25">
      <c r="A9" t="s">
        <v>10</v>
      </c>
    </row>
    <row r="10" spans="1:10" x14ac:dyDescent="0.25">
      <c r="F10" t="s">
        <v>3</v>
      </c>
      <c r="G10" t="s">
        <v>4</v>
      </c>
      <c r="H10" t="s">
        <v>5</v>
      </c>
      <c r="I10" t="s">
        <v>6</v>
      </c>
      <c r="J10" t="s">
        <v>14</v>
      </c>
    </row>
    <row r="11" spans="1:10" x14ac:dyDescent="0.25">
      <c r="D11" t="s">
        <v>11</v>
      </c>
      <c r="F11" s="2">
        <f>$E$2*F6</f>
        <v>200000</v>
      </c>
      <c r="G11" s="2">
        <f>$E$2*G6</f>
        <v>100000</v>
      </c>
      <c r="H11" s="2">
        <f>$E$2*H6</f>
        <v>100000</v>
      </c>
      <c r="I11" s="2">
        <f>$E$2*I6</f>
        <v>600000</v>
      </c>
      <c r="J11" s="2">
        <f>SUM(F11:I11)</f>
        <v>1000000</v>
      </c>
    </row>
    <row r="12" spans="1:10" x14ac:dyDescent="0.25">
      <c r="D12" t="s">
        <v>12</v>
      </c>
      <c r="F12" s="2">
        <f>F11*F7</f>
        <v>190000</v>
      </c>
      <c r="G12" s="2">
        <f t="shared" ref="G12:I12" si="0">G11*G7</f>
        <v>50000</v>
      </c>
      <c r="H12" s="2">
        <f t="shared" si="0"/>
        <v>10000</v>
      </c>
      <c r="I12" s="2">
        <f t="shared" si="0"/>
        <v>600</v>
      </c>
      <c r="J12" s="2">
        <f>SUM(F12:I12)</f>
        <v>250600</v>
      </c>
    </row>
    <row r="13" spans="1:10" x14ac:dyDescent="0.25">
      <c r="D13" t="s">
        <v>13</v>
      </c>
      <c r="F13" s="2">
        <f>F11-F12</f>
        <v>10000</v>
      </c>
      <c r="G13" s="2">
        <f t="shared" ref="G13:I13" si="1">G11-G12</f>
        <v>50000</v>
      </c>
      <c r="H13" s="2">
        <f t="shared" si="1"/>
        <v>90000</v>
      </c>
      <c r="I13" s="2">
        <f t="shared" si="1"/>
        <v>599400</v>
      </c>
      <c r="J13" s="2">
        <f>SUM(F13:I13)</f>
        <v>749400</v>
      </c>
    </row>
    <row r="15" spans="1:10" x14ac:dyDescent="0.25">
      <c r="C15" t="s">
        <v>15</v>
      </c>
      <c r="F15" t="s">
        <v>16</v>
      </c>
      <c r="G15" t="s">
        <v>17</v>
      </c>
    </row>
    <row r="16" spans="1:10" x14ac:dyDescent="0.25">
      <c r="D16" t="s">
        <v>18</v>
      </c>
      <c r="F16" s="2">
        <f>F12</f>
        <v>190000</v>
      </c>
      <c r="G16" s="2">
        <f>SUM(G12:I12)</f>
        <v>60600</v>
      </c>
    </row>
    <row r="17" spans="1:9" x14ac:dyDescent="0.25">
      <c r="D17" t="s">
        <v>19</v>
      </c>
      <c r="F17" s="2">
        <f>F13</f>
        <v>10000</v>
      </c>
      <c r="G17" s="2">
        <f>SUM(G13:I13)</f>
        <v>739400</v>
      </c>
    </row>
    <row r="19" spans="1:9" x14ac:dyDescent="0.25">
      <c r="C19" t="s">
        <v>20</v>
      </c>
      <c r="F19" t="s">
        <v>16</v>
      </c>
      <c r="G19" t="s">
        <v>17</v>
      </c>
    </row>
    <row r="20" spans="1:9" x14ac:dyDescent="0.25">
      <c r="D20" t="s">
        <v>18</v>
      </c>
      <c r="F20" s="2">
        <f>SUM(F12:G12)</f>
        <v>240000</v>
      </c>
      <c r="G20" s="2">
        <f>SUM(H12:I12)</f>
        <v>10600</v>
      </c>
    </row>
    <row r="21" spans="1:9" x14ac:dyDescent="0.25">
      <c r="D21" t="s">
        <v>19</v>
      </c>
      <c r="F21" s="2">
        <f>SUM(F13:G13)</f>
        <v>60000</v>
      </c>
      <c r="G21" s="2">
        <f>SUM(H13:I13)</f>
        <v>689400</v>
      </c>
    </row>
    <row r="23" spans="1:9" x14ac:dyDescent="0.25">
      <c r="C23" t="s">
        <v>21</v>
      </c>
      <c r="F23" t="s">
        <v>16</v>
      </c>
      <c r="G23" t="s">
        <v>17</v>
      </c>
    </row>
    <row r="24" spans="1:9" x14ac:dyDescent="0.25">
      <c r="D24" t="s">
        <v>18</v>
      </c>
      <c r="F24" s="2">
        <f>SUM(F12:H12)</f>
        <v>250000</v>
      </c>
      <c r="G24" s="2">
        <f>I12</f>
        <v>600</v>
      </c>
    </row>
    <row r="25" spans="1:9" x14ac:dyDescent="0.25">
      <c r="D25" t="s">
        <v>19</v>
      </c>
      <c r="F25" s="2">
        <f>SUM(F13:H13)</f>
        <v>150000</v>
      </c>
      <c r="G25" s="2">
        <f>I13</f>
        <v>599400</v>
      </c>
    </row>
    <row r="27" spans="1:9" x14ac:dyDescent="0.25">
      <c r="A27" t="s">
        <v>38</v>
      </c>
    </row>
    <row r="28" spans="1:9" x14ac:dyDescent="0.25">
      <c r="A28" t="s">
        <v>22</v>
      </c>
      <c r="H28" s="4" t="s">
        <v>23</v>
      </c>
    </row>
    <row r="29" spans="1:9" x14ac:dyDescent="0.25">
      <c r="B29" t="s">
        <v>15</v>
      </c>
      <c r="E29" s="2">
        <f>F17</f>
        <v>10000</v>
      </c>
      <c r="F29" t="s">
        <v>34</v>
      </c>
      <c r="G29" s="2">
        <f>$J$13</f>
        <v>749400</v>
      </c>
      <c r="H29" s="1" t="s">
        <v>35</v>
      </c>
      <c r="I29" s="3">
        <f>E29/G29</f>
        <v>1.3344008540165465E-2</v>
      </c>
    </row>
    <row r="30" spans="1:9" x14ac:dyDescent="0.25">
      <c r="B30" t="s">
        <v>20</v>
      </c>
      <c r="E30" s="2">
        <f>F21</f>
        <v>60000</v>
      </c>
      <c r="F30" t="s">
        <v>34</v>
      </c>
      <c r="G30" s="2">
        <f>$J$13</f>
        <v>749400</v>
      </c>
      <c r="H30" s="1" t="s">
        <v>35</v>
      </c>
      <c r="I30" s="3">
        <f>E30/G30</f>
        <v>8.0064051240992792E-2</v>
      </c>
    </row>
    <row r="31" spans="1:9" x14ac:dyDescent="0.25">
      <c r="B31" t="s">
        <v>21</v>
      </c>
      <c r="E31" s="2">
        <f>F25</f>
        <v>150000</v>
      </c>
      <c r="F31" t="s">
        <v>34</v>
      </c>
      <c r="G31" s="2">
        <f>$J$13</f>
        <v>749400</v>
      </c>
      <c r="H31" s="1" t="s">
        <v>35</v>
      </c>
      <c r="I31" s="3">
        <f>E31/G31</f>
        <v>0.20016012810248199</v>
      </c>
    </row>
    <row r="32" spans="1:9" x14ac:dyDescent="0.25">
      <c r="A32" t="s">
        <v>24</v>
      </c>
      <c r="H32" s="4" t="s">
        <v>25</v>
      </c>
      <c r="I32" s="4"/>
    </row>
    <row r="33" spans="1:9" x14ac:dyDescent="0.25">
      <c r="B33" t="s">
        <v>15</v>
      </c>
      <c r="E33" s="2">
        <f>G16</f>
        <v>60600</v>
      </c>
      <c r="F33" t="s">
        <v>34</v>
      </c>
      <c r="G33" s="2">
        <f>$J$12</f>
        <v>250600</v>
      </c>
      <c r="H33" s="1" t="s">
        <v>35</v>
      </c>
      <c r="I33" s="3">
        <f>E33/G33</f>
        <v>0.24181963288108541</v>
      </c>
    </row>
    <row r="34" spans="1:9" x14ac:dyDescent="0.25">
      <c r="B34" t="s">
        <v>20</v>
      </c>
      <c r="E34" s="2">
        <f>G20</f>
        <v>10600</v>
      </c>
      <c r="F34" t="s">
        <v>34</v>
      </c>
      <c r="G34" s="2">
        <f>$J$12</f>
        <v>250600</v>
      </c>
      <c r="H34" s="1" t="s">
        <v>35</v>
      </c>
      <c r="I34" s="3">
        <f>E34/G34</f>
        <v>4.2298483639265763E-2</v>
      </c>
    </row>
    <row r="35" spans="1:9" x14ac:dyDescent="0.25">
      <c r="B35" t="s">
        <v>21</v>
      </c>
      <c r="E35" s="2">
        <f>G24</f>
        <v>600</v>
      </c>
      <c r="F35" t="s">
        <v>34</v>
      </c>
      <c r="G35" s="2">
        <f>$J$12</f>
        <v>250600</v>
      </c>
      <c r="H35" s="1" t="s">
        <v>35</v>
      </c>
      <c r="I35" s="3">
        <f>E35/G35</f>
        <v>2.3942537909018356E-3</v>
      </c>
    </row>
    <row r="36" spans="1:9" x14ac:dyDescent="0.25">
      <c r="A36" t="s">
        <v>26</v>
      </c>
      <c r="H36" s="4" t="s">
        <v>28</v>
      </c>
      <c r="I36" s="4"/>
    </row>
    <row r="37" spans="1:9" x14ac:dyDescent="0.25">
      <c r="B37" t="s">
        <v>15</v>
      </c>
      <c r="E37" s="2">
        <f>F17</f>
        <v>10000</v>
      </c>
      <c r="F37" t="s">
        <v>34</v>
      </c>
      <c r="G37" s="2">
        <f>F11</f>
        <v>200000</v>
      </c>
      <c r="H37" s="1" t="s">
        <v>35</v>
      </c>
      <c r="I37" s="3">
        <f>E37/G37</f>
        <v>0.05</v>
      </c>
    </row>
    <row r="38" spans="1:9" x14ac:dyDescent="0.25">
      <c r="B38" t="s">
        <v>20</v>
      </c>
      <c r="E38" s="2">
        <f>F21</f>
        <v>60000</v>
      </c>
      <c r="F38" t="s">
        <v>34</v>
      </c>
      <c r="G38" s="2">
        <f>SUM(F11:G11)</f>
        <v>300000</v>
      </c>
      <c r="H38" s="1" t="s">
        <v>35</v>
      </c>
      <c r="I38" s="3">
        <f>E38/G38</f>
        <v>0.2</v>
      </c>
    </row>
    <row r="39" spans="1:9" x14ac:dyDescent="0.25">
      <c r="B39" t="s">
        <v>21</v>
      </c>
      <c r="E39" s="2">
        <f>F25</f>
        <v>150000</v>
      </c>
      <c r="F39" t="s">
        <v>34</v>
      </c>
      <c r="G39" s="2">
        <f>SUM(F11:H11)</f>
        <v>400000</v>
      </c>
      <c r="H39" s="1" t="s">
        <v>35</v>
      </c>
      <c r="I39" s="3">
        <f>E39/G39</f>
        <v>0.375</v>
      </c>
    </row>
    <row r="40" spans="1:9" x14ac:dyDescent="0.25">
      <c r="A40" t="s">
        <v>27</v>
      </c>
      <c r="H40" s="4" t="s">
        <v>29</v>
      </c>
      <c r="I40" s="4"/>
    </row>
    <row r="41" spans="1:9" x14ac:dyDescent="0.25">
      <c r="B41" t="s">
        <v>15</v>
      </c>
      <c r="E41" s="2">
        <f>G16</f>
        <v>60600</v>
      </c>
      <c r="F41" t="s">
        <v>34</v>
      </c>
      <c r="G41" s="2">
        <f>$E$2-G37</f>
        <v>800000</v>
      </c>
      <c r="H41" s="1" t="s">
        <v>35</v>
      </c>
      <c r="I41" s="3">
        <f>E41/G41</f>
        <v>7.5749999999999998E-2</v>
      </c>
    </row>
    <row r="42" spans="1:9" x14ac:dyDescent="0.25">
      <c r="B42" t="s">
        <v>20</v>
      </c>
      <c r="E42" s="2">
        <f>G20</f>
        <v>10600</v>
      </c>
      <c r="F42" t="s">
        <v>34</v>
      </c>
      <c r="G42" s="2">
        <f>$E$2-G38</f>
        <v>700000</v>
      </c>
      <c r="H42" s="1" t="s">
        <v>35</v>
      </c>
      <c r="I42" s="3">
        <f>E42/G42</f>
        <v>1.5142857142857144E-2</v>
      </c>
    </row>
    <row r="43" spans="1:9" x14ac:dyDescent="0.25">
      <c r="B43" t="s">
        <v>21</v>
      </c>
      <c r="E43" s="2">
        <f>G24</f>
        <v>600</v>
      </c>
      <c r="F43" t="s">
        <v>34</v>
      </c>
      <c r="G43" s="2">
        <f>$E$2-G39</f>
        <v>600000</v>
      </c>
      <c r="H43" s="1" t="s">
        <v>35</v>
      </c>
      <c r="I43" s="3">
        <f>E43/G43</f>
        <v>1E-3</v>
      </c>
    </row>
    <row r="44" spans="1:9" x14ac:dyDescent="0.25">
      <c r="A44" t="s">
        <v>30</v>
      </c>
      <c r="H44" s="4" t="s">
        <v>31</v>
      </c>
      <c r="I44" s="4"/>
    </row>
    <row r="45" spans="1:9" x14ac:dyDescent="0.25">
      <c r="B45" t="s">
        <v>15</v>
      </c>
      <c r="E45" s="2">
        <f>G17</f>
        <v>739400</v>
      </c>
      <c r="F45" t="s">
        <v>34</v>
      </c>
      <c r="G45" s="2">
        <f>$J$13</f>
        <v>749400</v>
      </c>
      <c r="H45" s="1" t="s">
        <v>35</v>
      </c>
      <c r="I45" s="3">
        <f>E45/G45</f>
        <v>0.98665599145983451</v>
      </c>
    </row>
    <row r="46" spans="1:9" x14ac:dyDescent="0.25">
      <c r="B46" t="s">
        <v>20</v>
      </c>
      <c r="E46" s="2">
        <f>G21</f>
        <v>689400</v>
      </c>
      <c r="F46" t="s">
        <v>34</v>
      </c>
      <c r="G46" s="2">
        <f>$J$13</f>
        <v>749400</v>
      </c>
      <c r="H46" s="1" t="s">
        <v>35</v>
      </c>
      <c r="I46" s="3">
        <f>E46/G46</f>
        <v>0.91993594875900719</v>
      </c>
    </row>
    <row r="47" spans="1:9" x14ac:dyDescent="0.25">
      <c r="B47" t="s">
        <v>21</v>
      </c>
      <c r="E47" s="2">
        <f>G25</f>
        <v>599400</v>
      </c>
      <c r="F47" t="s">
        <v>34</v>
      </c>
      <c r="G47" s="2">
        <f>$J$13</f>
        <v>749400</v>
      </c>
      <c r="H47" s="1" t="s">
        <v>35</v>
      </c>
      <c r="I47" s="3">
        <f>E47/G47</f>
        <v>0.79983987189751804</v>
      </c>
    </row>
    <row r="48" spans="1:9" x14ac:dyDescent="0.25">
      <c r="A48" t="s">
        <v>32</v>
      </c>
      <c r="H48" s="4" t="s">
        <v>33</v>
      </c>
      <c r="I48" s="4"/>
    </row>
    <row r="49" spans="1:9" x14ac:dyDescent="0.25">
      <c r="B49" t="s">
        <v>15</v>
      </c>
      <c r="E49" s="2">
        <f>F16</f>
        <v>190000</v>
      </c>
      <c r="F49" t="s">
        <v>34</v>
      </c>
      <c r="G49" s="2">
        <f>$J$12</f>
        <v>250600</v>
      </c>
      <c r="H49" s="1" t="s">
        <v>35</v>
      </c>
      <c r="I49" s="3">
        <f>E49/G49</f>
        <v>0.75818036711891457</v>
      </c>
    </row>
    <row r="50" spans="1:9" x14ac:dyDescent="0.25">
      <c r="B50" t="s">
        <v>20</v>
      </c>
      <c r="E50" s="2">
        <f>F20</f>
        <v>240000</v>
      </c>
      <c r="F50" t="s">
        <v>34</v>
      </c>
      <c r="G50" s="2">
        <f>$J$12</f>
        <v>250600</v>
      </c>
      <c r="H50" s="1" t="s">
        <v>35</v>
      </c>
      <c r="I50" s="3">
        <f>E50/G50</f>
        <v>0.9577015163607342</v>
      </c>
    </row>
    <row r="51" spans="1:9" x14ac:dyDescent="0.25">
      <c r="B51" t="s">
        <v>21</v>
      </c>
      <c r="E51" s="2">
        <f>F24</f>
        <v>250000</v>
      </c>
      <c r="F51" t="s">
        <v>34</v>
      </c>
      <c r="G51" s="2">
        <f>$J$12</f>
        <v>250600</v>
      </c>
      <c r="H51" s="1" t="s">
        <v>35</v>
      </c>
      <c r="I51" s="3">
        <f>E51/G51</f>
        <v>0.99760574620909814</v>
      </c>
    </row>
    <row r="53" spans="1:9" x14ac:dyDescent="0.25">
      <c r="A53" s="4" t="s">
        <v>48</v>
      </c>
    </row>
    <row r="55" spans="1:9" x14ac:dyDescent="0.25">
      <c r="A55" t="s">
        <v>49</v>
      </c>
    </row>
    <row r="56" spans="1:9" x14ac:dyDescent="0.25">
      <c r="A56" t="s">
        <v>50</v>
      </c>
    </row>
    <row r="57" spans="1:9" x14ac:dyDescent="0.25">
      <c r="A57" t="s">
        <v>51</v>
      </c>
    </row>
    <row r="58" spans="1:9" x14ac:dyDescent="0.25">
      <c r="A58" t="s">
        <v>52</v>
      </c>
    </row>
    <row r="59" spans="1:9" x14ac:dyDescent="0.25">
      <c r="A59" t="s">
        <v>53</v>
      </c>
    </row>
    <row r="60" spans="1:9" x14ac:dyDescent="0.25">
      <c r="A60" t="s">
        <v>54</v>
      </c>
    </row>
    <row r="62" spans="1:9" x14ac:dyDescent="0.25">
      <c r="A62" t="s">
        <v>56</v>
      </c>
    </row>
    <row r="63" spans="1:9" x14ac:dyDescent="0.25">
      <c r="A63" t="s">
        <v>57</v>
      </c>
      <c r="E63" t="s">
        <v>55</v>
      </c>
    </row>
    <row r="64" spans="1:9" x14ac:dyDescent="0.25">
      <c r="A64" t="s">
        <v>58</v>
      </c>
      <c r="E64" t="s">
        <v>60</v>
      </c>
    </row>
    <row r="65" spans="1:5" x14ac:dyDescent="0.25">
      <c r="A65" t="s">
        <v>59</v>
      </c>
      <c r="E65" t="s">
        <v>61</v>
      </c>
    </row>
    <row r="67" spans="1:5" x14ac:dyDescent="0.25">
      <c r="A67" t="s">
        <v>62</v>
      </c>
    </row>
    <row r="68" spans="1:5" x14ac:dyDescent="0.25">
      <c r="A68" t="s">
        <v>64</v>
      </c>
    </row>
    <row r="69" spans="1:5" x14ac:dyDescent="0.25">
      <c r="A69" t="s">
        <v>63</v>
      </c>
    </row>
    <row r="70" spans="1:5" x14ac:dyDescent="0.25">
      <c r="B70" t="s">
        <v>65</v>
      </c>
      <c r="E70" t="s">
        <v>68</v>
      </c>
    </row>
    <row r="71" spans="1:5" x14ac:dyDescent="0.25">
      <c r="B71" t="s">
        <v>66</v>
      </c>
      <c r="E71" t="s">
        <v>67</v>
      </c>
    </row>
    <row r="73" spans="1:5" x14ac:dyDescent="0.25">
      <c r="A73" t="s">
        <v>36</v>
      </c>
    </row>
    <row r="74" spans="1:5" x14ac:dyDescent="0.25">
      <c r="A74" t="s">
        <v>37</v>
      </c>
    </row>
    <row r="76" spans="1:5" x14ac:dyDescent="0.25">
      <c r="A76" t="s">
        <v>40</v>
      </c>
    </row>
    <row r="77" spans="1:5" x14ac:dyDescent="0.25">
      <c r="A77" s="5">
        <f>I29</f>
        <v>1.3344008540165465E-2</v>
      </c>
      <c r="B77" t="s">
        <v>41</v>
      </c>
    </row>
    <row r="78" spans="1:5" x14ac:dyDescent="0.25">
      <c r="A78" s="5"/>
    </row>
    <row r="79" spans="1:5" x14ac:dyDescent="0.25">
      <c r="A79" s="5">
        <f>I33</f>
        <v>0.24181963288108541</v>
      </c>
      <c r="B79" t="s">
        <v>42</v>
      </c>
    </row>
    <row r="80" spans="1:5" x14ac:dyDescent="0.25">
      <c r="A80" s="5"/>
    </row>
    <row r="81" spans="1:2" x14ac:dyDescent="0.25">
      <c r="A81" s="5"/>
    </row>
    <row r="82" spans="1:2" x14ac:dyDescent="0.25">
      <c r="A82" s="5" t="s">
        <v>43</v>
      </c>
    </row>
    <row r="83" spans="1:2" x14ac:dyDescent="0.25">
      <c r="A83" s="5">
        <f>I30</f>
        <v>8.0064051240992792E-2</v>
      </c>
      <c r="B83" t="s">
        <v>41</v>
      </c>
    </row>
    <row r="84" spans="1:2" x14ac:dyDescent="0.25">
      <c r="A84" s="5"/>
    </row>
    <row r="85" spans="1:2" x14ac:dyDescent="0.25">
      <c r="A85" s="5">
        <f>I34</f>
        <v>4.2298483639265763E-2</v>
      </c>
      <c r="B85" t="s">
        <v>42</v>
      </c>
    </row>
    <row r="86" spans="1:2" x14ac:dyDescent="0.25">
      <c r="A86" s="5"/>
    </row>
    <row r="87" spans="1:2" x14ac:dyDescent="0.25">
      <c r="A87" s="5"/>
    </row>
    <row r="88" spans="1:2" x14ac:dyDescent="0.25">
      <c r="A88" s="5" t="s">
        <v>44</v>
      </c>
    </row>
    <row r="89" spans="1:2" x14ac:dyDescent="0.25">
      <c r="A89" s="5">
        <f>I31</f>
        <v>0.20016012810248199</v>
      </c>
      <c r="B89" t="s">
        <v>41</v>
      </c>
    </row>
    <row r="90" spans="1:2" x14ac:dyDescent="0.25">
      <c r="A90" s="5"/>
    </row>
    <row r="91" spans="1:2" x14ac:dyDescent="0.25">
      <c r="A91" s="5">
        <f>I35</f>
        <v>2.3942537909018356E-3</v>
      </c>
      <c r="B91" t="s">
        <v>42</v>
      </c>
    </row>
    <row r="96" spans="1:2" x14ac:dyDescent="0.25">
      <c r="A96" t="s">
        <v>45</v>
      </c>
    </row>
    <row r="97" spans="1:2" x14ac:dyDescent="0.25">
      <c r="A97" s="6">
        <v>0</v>
      </c>
      <c r="B97" t="s">
        <v>41</v>
      </c>
    </row>
    <row r="99" spans="1:2" x14ac:dyDescent="0.25">
      <c r="A99" s="6">
        <v>0</v>
      </c>
      <c r="B99" t="s">
        <v>42</v>
      </c>
    </row>
  </sheetData>
  <pageMargins left="0.7" right="0.7" top="0.75" bottom="0.75" header="0.3" footer="0.3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2020-11-04T18:07:31Z</dcterms:modified>
</cp:coreProperties>
</file>