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Stats" sheetId="1" r:id="rId1"/>
  </sheets>
  <calcPr calcId="144525"/>
</workbook>
</file>

<file path=xl/calcChain.xml><?xml version="1.0" encoding="utf-8"?>
<calcChain xmlns="http://schemas.openxmlformats.org/spreadsheetml/2006/main">
  <c r="P15" i="1" l="1"/>
  <c r="P14" i="1"/>
  <c r="P13" i="1"/>
  <c r="P12" i="1"/>
  <c r="P11" i="1"/>
  <c r="P10" i="1"/>
  <c r="P9" i="1"/>
  <c r="P8" i="1"/>
  <c r="P7" i="1"/>
  <c r="P6" i="1"/>
  <c r="N15" i="1"/>
  <c r="N14" i="1"/>
  <c r="N13" i="1"/>
  <c r="N12" i="1"/>
  <c r="N11" i="1"/>
  <c r="N10" i="1"/>
  <c r="N9" i="1"/>
  <c r="N8" i="1"/>
  <c r="N7" i="1"/>
  <c r="N6" i="1"/>
  <c r="L15" i="1"/>
  <c r="L14" i="1"/>
  <c r="L13" i="1"/>
  <c r="L12" i="1"/>
  <c r="L11" i="1"/>
  <c r="L10" i="1"/>
  <c r="L9" i="1"/>
  <c r="L8" i="1"/>
  <c r="L7" i="1"/>
  <c r="L6" i="1"/>
  <c r="J15" i="1"/>
  <c r="J14" i="1"/>
  <c r="J13" i="1"/>
  <c r="J12" i="1"/>
  <c r="J11" i="1"/>
  <c r="J10" i="1"/>
  <c r="J9" i="1"/>
  <c r="J8" i="1"/>
  <c r="J7" i="1"/>
  <c r="J6" i="1"/>
  <c r="F15" i="1"/>
  <c r="F14" i="1"/>
  <c r="F13" i="1"/>
  <c r="F12" i="1"/>
  <c r="F11" i="1"/>
  <c r="F10" i="1"/>
  <c r="F9" i="1"/>
  <c r="F8" i="1"/>
  <c r="F7" i="1"/>
  <c r="F6" i="1"/>
  <c r="D15" i="1"/>
  <c r="E29" i="1" s="1"/>
  <c r="D14" i="1"/>
  <c r="D13" i="1"/>
  <c r="D12" i="1"/>
  <c r="D11" i="1"/>
  <c r="E25" i="1" s="1"/>
  <c r="D10" i="1"/>
  <c r="D9" i="1"/>
  <c r="D8" i="1"/>
  <c r="D7" i="1"/>
  <c r="E21" i="1" s="1"/>
  <c r="D6" i="1"/>
  <c r="E20" i="1" s="1"/>
  <c r="H7" i="1"/>
  <c r="H8" i="1"/>
  <c r="H9" i="1"/>
  <c r="H10" i="1"/>
  <c r="H11" i="1"/>
  <c r="H12" i="1"/>
  <c r="H13" i="1"/>
  <c r="H14" i="1"/>
  <c r="H15" i="1"/>
  <c r="H6" i="1"/>
  <c r="F24" i="1" l="1"/>
  <c r="F28" i="1"/>
  <c r="E26" i="1"/>
  <c r="E22" i="1"/>
  <c r="F23" i="1"/>
  <c r="F27" i="1"/>
  <c r="C20" i="1"/>
  <c r="C26" i="1"/>
  <c r="C22" i="1"/>
  <c r="D28" i="1"/>
  <c r="D24" i="1"/>
  <c r="F20" i="1"/>
  <c r="F26" i="1"/>
  <c r="F22" i="1"/>
  <c r="E28" i="1"/>
  <c r="E24" i="1"/>
  <c r="C29" i="1"/>
  <c r="C25" i="1"/>
  <c r="C21" i="1"/>
  <c r="D27" i="1"/>
  <c r="D23" i="1"/>
  <c r="F29" i="1"/>
  <c r="F25" i="1"/>
  <c r="F21" i="1"/>
  <c r="E27" i="1"/>
  <c r="E23" i="1"/>
  <c r="C28" i="1"/>
  <c r="C24" i="1"/>
  <c r="D20" i="1"/>
  <c r="D26" i="1"/>
  <c r="D22" i="1"/>
  <c r="C27" i="1"/>
  <c r="C23" i="1"/>
  <c r="D29" i="1"/>
  <c r="D25" i="1"/>
  <c r="D21" i="1"/>
</calcChain>
</file>

<file path=xl/sharedStrings.xml><?xml version="1.0" encoding="utf-8"?>
<sst xmlns="http://schemas.openxmlformats.org/spreadsheetml/2006/main" count="65" uniqueCount="26">
  <si>
    <t>Flight #</t>
  </si>
  <si>
    <t>% Full</t>
  </si>
  <si>
    <t>Destination</t>
  </si>
  <si>
    <t>DFW</t>
  </si>
  <si>
    <t>TUL</t>
  </si>
  <si>
    <t>DEN</t>
  </si>
  <si>
    <t>ORD</t>
  </si>
  <si>
    <t>Sunday</t>
  </si>
  <si>
    <t>Monday</t>
  </si>
  <si>
    <t>Tuesday</t>
  </si>
  <si>
    <t>Wednesday</t>
  </si>
  <si>
    <t>Thursday</t>
  </si>
  <si>
    <t>Friday</t>
  </si>
  <si>
    <t>Saturday</t>
  </si>
  <si>
    <t>Low %</t>
  </si>
  <si>
    <t>High %</t>
  </si>
  <si>
    <t>SLC</t>
  </si>
  <si>
    <t># flights</t>
  </si>
  <si>
    <t>Blue Skies Airlines</t>
  </si>
  <si>
    <t>Aircraft Capacity:</t>
  </si>
  <si>
    <t># Pass</t>
  </si>
  <si>
    <t>Daily Flight Information</t>
  </si>
  <si>
    <t>Weekly Statistics</t>
  </si>
  <si>
    <t>Avg %</t>
  </si>
  <si>
    <t>Flight Info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</si>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</sst>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4" xfId="1" applyNumberFormat="1" applyFont="1" applyFill="1" applyBorder="1"/>
    <xf numFmtId="164" fontId="5" fillId="0" borderId="6" xfId="1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4" fillId="2" borderId="4" xfId="0" applyFont="1" applyFill="1" applyBorder="1"/>
    <xf numFmtId="0" fontId="0" fillId="0" borderId="3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164" fontId="0" fillId="0" borderId="0" xfId="0" applyNumberFormat="1" applyBorder="1"/>
    <xf numFmtId="164" fontId="0" fillId="0" borderId="7" xfId="0" applyNumberFormat="1" applyBorder="1"/>
    <xf numFmtId="0" fontId="0" fillId="0" borderId="6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0" fillId="0" borderId="5" xfId="0" applyNumberFormat="1" applyBorder="1"/>
    <xf numFmtId="0" fontId="6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2" workbookViewId="0">
      <selection activeCell="A26" sqref="A26"/>
    </sheetView>
  </sheetViews>
  <sheetFormatPr defaultRowHeight="15" x14ac:dyDescent="0.25"/>
  <cols>
    <col min="1" max="1" width="7.85546875" customWidth="1"/>
    <col min="2" max="2" width="12.140625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  <col min="8" max="8" width="8.28515625" customWidth="1"/>
    <col min="9" max="9" width="8" customWidth="1"/>
    <col min="10" max="10" width="8.28515625" customWidth="1"/>
    <col min="11" max="11" width="8" customWidth="1"/>
    <col min="12" max="12" width="8.28515625" customWidth="1"/>
    <col min="13" max="13" width="8" customWidth="1"/>
    <col min="14" max="14" width="8.28515625" customWidth="1"/>
    <col min="15" max="15" width="8" customWidth="1"/>
    <col min="16" max="16" width="8.28515625" customWidth="1"/>
  </cols>
  <sheetData>
    <row r="1" spans="1:16" ht="33.75" x14ac:dyDescent="0.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5" t="s">
        <v>19</v>
      </c>
      <c r="B2" s="25"/>
      <c r="C2" s="1">
        <v>70</v>
      </c>
    </row>
    <row r="3" spans="1:16" ht="18.75" x14ac:dyDescent="0.3">
      <c r="C3" s="27" t="s">
        <v>21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25">
      <c r="A4" s="23" t="s">
        <v>24</v>
      </c>
      <c r="B4" s="24"/>
      <c r="C4" s="23" t="s">
        <v>7</v>
      </c>
      <c r="D4" s="24"/>
      <c r="E4" s="23" t="s">
        <v>8</v>
      </c>
      <c r="F4" s="24"/>
      <c r="G4" s="23" t="s">
        <v>9</v>
      </c>
      <c r="H4" s="24"/>
      <c r="I4" s="23" t="s">
        <v>10</v>
      </c>
      <c r="J4" s="24"/>
      <c r="K4" s="23" t="s">
        <v>11</v>
      </c>
      <c r="L4" s="24"/>
      <c r="M4" s="23" t="s">
        <v>12</v>
      </c>
      <c r="N4" s="24"/>
      <c r="O4" s="23" t="s">
        <v>13</v>
      </c>
      <c r="P4" s="24"/>
    </row>
    <row r="5" spans="1:16" x14ac:dyDescent="0.25">
      <c r="A5" s="6" t="s">
        <v>0</v>
      </c>
      <c r="B5" s="11" t="s">
        <v>2</v>
      </c>
      <c r="C5" s="6" t="s">
        <v>20</v>
      </c>
      <c r="D5" s="7" t="s">
        <v>1</v>
      </c>
      <c r="E5" s="6" t="s">
        <v>20</v>
      </c>
      <c r="F5" s="7" t="s">
        <v>1</v>
      </c>
      <c r="G5" s="6" t="s">
        <v>20</v>
      </c>
      <c r="H5" s="7" t="s">
        <v>1</v>
      </c>
      <c r="I5" s="6" t="s">
        <v>20</v>
      </c>
      <c r="J5" s="7" t="s">
        <v>1</v>
      </c>
      <c r="K5" s="6" t="s">
        <v>20</v>
      </c>
      <c r="L5" s="7" t="s">
        <v>1</v>
      </c>
      <c r="M5" s="6" t="s">
        <v>20</v>
      </c>
      <c r="N5" s="7" t="s">
        <v>1</v>
      </c>
      <c r="O5" s="6" t="s">
        <v>20</v>
      </c>
      <c r="P5" s="7" t="s">
        <v>1</v>
      </c>
    </row>
    <row r="6" spans="1:16" x14ac:dyDescent="0.25">
      <c r="A6" s="12">
        <v>4520</v>
      </c>
      <c r="B6" s="8" t="s">
        <v>5</v>
      </c>
      <c r="C6" s="2">
        <v>60</v>
      </c>
      <c r="D6" s="4">
        <f>IF(C6&lt;&gt;"-", C6/$C$2,"")</f>
        <v>0.8571428571428571</v>
      </c>
      <c r="E6" s="2">
        <v>65</v>
      </c>
      <c r="F6" s="4">
        <f>IF(E6&lt;&gt;"-", E6/$C$2,"")</f>
        <v>0.9285714285714286</v>
      </c>
      <c r="G6" s="2">
        <v>55</v>
      </c>
      <c r="H6" s="4">
        <f>IF(G6&lt;&gt;"-", G6/$C$2,"")</f>
        <v>0.7857142857142857</v>
      </c>
      <c r="I6" s="2">
        <v>65</v>
      </c>
      <c r="J6" s="4">
        <f>IF(I6&lt;&gt;"-", I6/$C$2,"")</f>
        <v>0.9285714285714286</v>
      </c>
      <c r="K6" s="2">
        <v>62</v>
      </c>
      <c r="L6" s="4">
        <f>IF(K6&lt;&gt;"-", K6/$C$2,"")</f>
        <v>0.88571428571428568</v>
      </c>
      <c r="M6" s="2">
        <v>50</v>
      </c>
      <c r="N6" s="4">
        <f>IF(M6&lt;&gt;"-", M6/$C$2,"")</f>
        <v>0.7142857142857143</v>
      </c>
      <c r="O6" s="2" t="s">
        <v>25</v>
      </c>
      <c r="P6" s="4" t="str">
        <f>IF(O6&lt;&gt;"-", O6/$C$2,"")</f>
        <v/>
      </c>
    </row>
    <row r="7" spans="1:16" x14ac:dyDescent="0.25">
      <c r="A7" s="12">
        <v>3240</v>
      </c>
      <c r="B7" s="8" t="s">
        <v>4</v>
      </c>
      <c r="C7" s="2">
        <v>35</v>
      </c>
      <c r="D7" s="4">
        <f t="shared" ref="D7:D15" si="0">IF(C7&lt;&gt;"-", C7/$C$2,"")</f>
        <v>0.5</v>
      </c>
      <c r="E7" s="2">
        <v>57</v>
      </c>
      <c r="F7" s="4">
        <f t="shared" ref="F7:H15" si="1">IF(E7&lt;&gt;"-", E7/$C$2,"")</f>
        <v>0.81428571428571428</v>
      </c>
      <c r="G7" s="2" t="s">
        <v>25</v>
      </c>
      <c r="H7" s="4" t="str">
        <f t="shared" si="1"/>
        <v/>
      </c>
      <c r="I7" s="2">
        <v>60</v>
      </c>
      <c r="J7" s="4">
        <f t="shared" ref="J7" si="2">IF(I7&lt;&gt;"-", I7/$C$2,"")</f>
        <v>0.8571428571428571</v>
      </c>
      <c r="K7" s="2" t="s">
        <v>25</v>
      </c>
      <c r="L7" s="4" t="str">
        <f t="shared" ref="L7" si="3">IF(K7&lt;&gt;"-", K7/$C$2,"")</f>
        <v/>
      </c>
      <c r="M7" s="2">
        <v>55</v>
      </c>
      <c r="N7" s="4">
        <f t="shared" ref="N7" si="4">IF(M7&lt;&gt;"-", M7/$C$2,"")</f>
        <v>0.7857142857142857</v>
      </c>
      <c r="O7" s="2" t="s">
        <v>25</v>
      </c>
      <c r="P7" s="4" t="str">
        <f t="shared" ref="P7" si="5">IF(O7&lt;&gt;"-", O7/$C$2,"")</f>
        <v/>
      </c>
    </row>
    <row r="8" spans="1:16" x14ac:dyDescent="0.25">
      <c r="A8" s="12">
        <v>425</v>
      </c>
      <c r="B8" s="8" t="s">
        <v>3</v>
      </c>
      <c r="C8" s="2">
        <v>50</v>
      </c>
      <c r="D8" s="4">
        <f t="shared" si="0"/>
        <v>0.7142857142857143</v>
      </c>
      <c r="E8" s="2">
        <v>70</v>
      </c>
      <c r="F8" s="4">
        <f t="shared" si="1"/>
        <v>1</v>
      </c>
      <c r="G8" s="2">
        <v>48</v>
      </c>
      <c r="H8" s="4">
        <f t="shared" si="1"/>
        <v>0.68571428571428572</v>
      </c>
      <c r="I8" s="2">
        <v>66</v>
      </c>
      <c r="J8" s="4">
        <f t="shared" ref="J8" si="6">IF(I8&lt;&gt;"-", I8/$C$2,"")</f>
        <v>0.94285714285714284</v>
      </c>
      <c r="K8" s="2">
        <v>68</v>
      </c>
      <c r="L8" s="4">
        <f t="shared" ref="L8" si="7">IF(K8&lt;&gt;"-", K8/$C$2,"")</f>
        <v>0.97142857142857142</v>
      </c>
      <c r="M8" s="2" t="s">
        <v>25</v>
      </c>
      <c r="N8" s="4" t="str">
        <f t="shared" ref="N8" si="8">IF(M8&lt;&gt;"-", M8/$C$2,"")</f>
        <v/>
      </c>
      <c r="O8" s="2">
        <v>55</v>
      </c>
      <c r="P8" s="4">
        <f t="shared" ref="P8" si="9">IF(O8&lt;&gt;"-", O8/$C$2,"")</f>
        <v>0.7857142857142857</v>
      </c>
    </row>
    <row r="9" spans="1:16" x14ac:dyDescent="0.25">
      <c r="A9" s="12">
        <v>345</v>
      </c>
      <c r="B9" s="8" t="s">
        <v>6</v>
      </c>
      <c r="C9" s="2">
        <v>69</v>
      </c>
      <c r="D9" s="4">
        <f t="shared" si="0"/>
        <v>0.98571428571428577</v>
      </c>
      <c r="E9" s="2">
        <v>70</v>
      </c>
      <c r="F9" s="4">
        <f t="shared" si="1"/>
        <v>1</v>
      </c>
      <c r="G9" s="2">
        <v>61</v>
      </c>
      <c r="H9" s="4">
        <f t="shared" si="1"/>
        <v>0.87142857142857144</v>
      </c>
      <c r="I9" s="2">
        <v>66</v>
      </c>
      <c r="J9" s="4">
        <f t="shared" ref="J9" si="10">IF(I9&lt;&gt;"-", I9/$C$2,"")</f>
        <v>0.94285714285714284</v>
      </c>
      <c r="K9" s="2">
        <v>70</v>
      </c>
      <c r="L9" s="4">
        <f t="shared" ref="L9" si="11">IF(K9&lt;&gt;"-", K9/$C$2,"")</f>
        <v>1</v>
      </c>
      <c r="M9" s="2">
        <v>68</v>
      </c>
      <c r="N9" s="4">
        <f t="shared" ref="N9" si="12">IF(M9&lt;&gt;"-", M9/$C$2,"")</f>
        <v>0.97142857142857142</v>
      </c>
      <c r="O9" s="2">
        <v>67</v>
      </c>
      <c r="P9" s="4">
        <f t="shared" ref="P9" si="13">IF(O9&lt;&gt;"-", O9/$C$2,"")</f>
        <v>0.95714285714285718</v>
      </c>
    </row>
    <row r="10" spans="1:16" x14ac:dyDescent="0.25">
      <c r="A10" s="12">
        <v>3340</v>
      </c>
      <c r="B10" s="8" t="s">
        <v>4</v>
      </c>
      <c r="C10" s="2">
        <v>45</v>
      </c>
      <c r="D10" s="4">
        <f t="shared" si="0"/>
        <v>0.6428571428571429</v>
      </c>
      <c r="E10" s="2">
        <v>61</v>
      </c>
      <c r="F10" s="4">
        <f t="shared" si="1"/>
        <v>0.87142857142857144</v>
      </c>
      <c r="G10" s="2">
        <v>64</v>
      </c>
      <c r="H10" s="4">
        <f t="shared" si="1"/>
        <v>0.91428571428571426</v>
      </c>
      <c r="I10" s="2">
        <v>45</v>
      </c>
      <c r="J10" s="4">
        <f t="shared" ref="J10" si="14">IF(I10&lt;&gt;"-", I10/$C$2,"")</f>
        <v>0.6428571428571429</v>
      </c>
      <c r="K10" s="2">
        <v>48</v>
      </c>
      <c r="L10" s="4">
        <f t="shared" ref="L10" si="15">IF(K10&lt;&gt;"-", K10/$C$2,"")</f>
        <v>0.68571428571428572</v>
      </c>
      <c r="M10" s="2">
        <v>66</v>
      </c>
      <c r="N10" s="4">
        <f t="shared" ref="N10" si="16">IF(M10&lt;&gt;"-", M10/$C$2,"")</f>
        <v>0.94285714285714284</v>
      </c>
      <c r="O10" s="2" t="s">
        <v>25</v>
      </c>
      <c r="P10" s="4" t="str">
        <f t="shared" ref="P10" si="17">IF(O10&lt;&gt;"-", O10/$C$2,"")</f>
        <v/>
      </c>
    </row>
    <row r="11" spans="1:16" x14ac:dyDescent="0.25">
      <c r="A11" s="12">
        <v>418</v>
      </c>
      <c r="B11" s="8" t="s">
        <v>16</v>
      </c>
      <c r="C11" s="2">
        <v>65</v>
      </c>
      <c r="D11" s="4">
        <f t="shared" si="0"/>
        <v>0.9285714285714286</v>
      </c>
      <c r="E11" s="2">
        <v>67</v>
      </c>
      <c r="F11" s="4">
        <f t="shared" si="1"/>
        <v>0.95714285714285718</v>
      </c>
      <c r="G11" s="2">
        <v>58</v>
      </c>
      <c r="H11" s="4">
        <f t="shared" si="1"/>
        <v>0.82857142857142863</v>
      </c>
      <c r="I11" s="2">
        <v>66</v>
      </c>
      <c r="J11" s="4">
        <f t="shared" ref="J11" si="18">IF(I11&lt;&gt;"-", I11/$C$2,"")</f>
        <v>0.94285714285714284</v>
      </c>
      <c r="K11" s="2">
        <v>55</v>
      </c>
      <c r="L11" s="4">
        <f t="shared" ref="L11" si="19">IF(K11&lt;&gt;"-", K11/$C$2,"")</f>
        <v>0.7857142857142857</v>
      </c>
      <c r="M11" s="2">
        <v>69</v>
      </c>
      <c r="N11" s="4">
        <f t="shared" ref="N11" si="20">IF(M11&lt;&gt;"-", M11/$C$2,"")</f>
        <v>0.98571428571428577</v>
      </c>
      <c r="O11" s="2">
        <v>66</v>
      </c>
      <c r="P11" s="4">
        <f t="shared" ref="P11" si="21">IF(O11&lt;&gt;"-", O11/$C$2,"")</f>
        <v>0.94285714285714284</v>
      </c>
    </row>
    <row r="12" spans="1:16" x14ac:dyDescent="0.25">
      <c r="A12" s="12">
        <v>4526</v>
      </c>
      <c r="B12" s="8" t="s">
        <v>3</v>
      </c>
      <c r="C12" s="2">
        <v>68</v>
      </c>
      <c r="D12" s="4">
        <f t="shared" si="0"/>
        <v>0.97142857142857142</v>
      </c>
      <c r="E12" s="2">
        <v>70</v>
      </c>
      <c r="F12" s="4">
        <f t="shared" si="1"/>
        <v>1</v>
      </c>
      <c r="G12" s="2">
        <v>58</v>
      </c>
      <c r="H12" s="4">
        <f t="shared" si="1"/>
        <v>0.82857142857142863</v>
      </c>
      <c r="I12" s="2" t="s">
        <v>25</v>
      </c>
      <c r="J12" s="4" t="str">
        <f t="shared" ref="J12" si="22">IF(I12&lt;&gt;"-", I12/$C$2,"")</f>
        <v/>
      </c>
      <c r="K12" s="2">
        <v>63</v>
      </c>
      <c r="L12" s="4">
        <f t="shared" ref="L12" si="23">IF(K12&lt;&gt;"-", K12/$C$2,"")</f>
        <v>0.9</v>
      </c>
      <c r="M12" s="2">
        <v>70</v>
      </c>
      <c r="N12" s="4">
        <f t="shared" ref="N12" si="24">IF(M12&lt;&gt;"-", M12/$C$2,"")</f>
        <v>1</v>
      </c>
      <c r="O12" s="2">
        <v>68</v>
      </c>
      <c r="P12" s="4">
        <f t="shared" ref="P12" si="25">IF(O12&lt;&gt;"-", O12/$C$2,"")</f>
        <v>0.97142857142857142</v>
      </c>
    </row>
    <row r="13" spans="1:16" x14ac:dyDescent="0.25">
      <c r="A13" s="12">
        <v>300</v>
      </c>
      <c r="B13" s="8" t="s">
        <v>6</v>
      </c>
      <c r="C13" s="2">
        <v>70</v>
      </c>
      <c r="D13" s="4">
        <f t="shared" si="0"/>
        <v>1</v>
      </c>
      <c r="E13" s="2">
        <v>70</v>
      </c>
      <c r="F13" s="4">
        <f t="shared" si="1"/>
        <v>1</v>
      </c>
      <c r="G13" s="2" t="s">
        <v>25</v>
      </c>
      <c r="H13" s="4" t="str">
        <f t="shared" si="1"/>
        <v/>
      </c>
      <c r="I13" s="2">
        <v>61</v>
      </c>
      <c r="J13" s="4">
        <f t="shared" ref="J13" si="26">IF(I13&lt;&gt;"-", I13/$C$2,"")</f>
        <v>0.87142857142857144</v>
      </c>
      <c r="K13" s="2">
        <v>70</v>
      </c>
      <c r="L13" s="4">
        <f t="shared" ref="L13" si="27">IF(K13&lt;&gt;"-", K13/$C$2,"")</f>
        <v>1</v>
      </c>
      <c r="M13" s="2">
        <v>59</v>
      </c>
      <c r="N13" s="4">
        <f t="shared" ref="N13" si="28">IF(M13&lt;&gt;"-", M13/$C$2,"")</f>
        <v>0.84285714285714286</v>
      </c>
      <c r="O13" s="2" t="s">
        <v>25</v>
      </c>
      <c r="P13" s="4" t="str">
        <f t="shared" ref="P13" si="29">IF(O13&lt;&gt;"-", O13/$C$2,"")</f>
        <v/>
      </c>
    </row>
    <row r="14" spans="1:16" x14ac:dyDescent="0.25">
      <c r="A14" s="12">
        <v>322</v>
      </c>
      <c r="B14" s="8" t="s">
        <v>5</v>
      </c>
      <c r="C14" s="2">
        <v>70</v>
      </c>
      <c r="D14" s="4">
        <f t="shared" si="0"/>
        <v>1</v>
      </c>
      <c r="E14" s="2">
        <v>60</v>
      </c>
      <c r="F14" s="4">
        <f t="shared" si="1"/>
        <v>0.8571428571428571</v>
      </c>
      <c r="G14" s="2">
        <v>48</v>
      </c>
      <c r="H14" s="4">
        <f t="shared" si="1"/>
        <v>0.68571428571428572</v>
      </c>
      <c r="I14" s="2" t="s">
        <v>25</v>
      </c>
      <c r="J14" s="4" t="str">
        <f t="shared" ref="J14" si="30">IF(I14&lt;&gt;"-", I14/$C$2,"")</f>
        <v/>
      </c>
      <c r="K14" s="2">
        <v>65</v>
      </c>
      <c r="L14" s="4">
        <f t="shared" ref="L14" si="31">IF(K14&lt;&gt;"-", K14/$C$2,"")</f>
        <v>0.9285714285714286</v>
      </c>
      <c r="M14" s="2">
        <v>68</v>
      </c>
      <c r="N14" s="4">
        <f t="shared" ref="N14" si="32">IF(M14&lt;&gt;"-", M14/$C$2,"")</f>
        <v>0.97142857142857142</v>
      </c>
      <c r="O14" s="2">
        <v>69</v>
      </c>
      <c r="P14" s="4">
        <f t="shared" ref="P14" si="33">IF(O14&lt;&gt;"-", O14/$C$2,"")</f>
        <v>0.98571428571428577</v>
      </c>
    </row>
    <row r="15" spans="1:16" x14ac:dyDescent="0.25">
      <c r="A15" s="13">
        <v>349</v>
      </c>
      <c r="B15" s="9" t="s">
        <v>6</v>
      </c>
      <c r="C15" s="3">
        <v>70</v>
      </c>
      <c r="D15" s="5">
        <f t="shared" si="0"/>
        <v>1</v>
      </c>
      <c r="E15" s="3">
        <v>64</v>
      </c>
      <c r="F15" s="5">
        <f t="shared" si="1"/>
        <v>0.91428571428571426</v>
      </c>
      <c r="G15" s="3">
        <v>67</v>
      </c>
      <c r="H15" s="5">
        <f t="shared" si="1"/>
        <v>0.95714285714285718</v>
      </c>
      <c r="I15" s="3" t="s">
        <v>25</v>
      </c>
      <c r="J15" s="5" t="str">
        <f t="shared" ref="J15" si="34">IF(I15&lt;&gt;"-", I15/$C$2,"")</f>
        <v/>
      </c>
      <c r="K15" s="3">
        <v>66</v>
      </c>
      <c r="L15" s="5">
        <f t="shared" ref="L15" si="35">IF(K15&lt;&gt;"-", K15/$C$2,"")</f>
        <v>0.94285714285714284</v>
      </c>
      <c r="M15" s="3">
        <v>70</v>
      </c>
      <c r="N15" s="5">
        <f t="shared" ref="N15" si="36">IF(M15&lt;&gt;"-", M15/$C$2,"")</f>
        <v>1</v>
      </c>
      <c r="O15" s="3">
        <v>55</v>
      </c>
      <c r="P15" s="5">
        <f t="shared" ref="P15" si="37">IF(O15&lt;&gt;"-", O15/$C$2,"")</f>
        <v>0.7857142857142857</v>
      </c>
    </row>
    <row r="18" spans="1:6" ht="18.75" x14ac:dyDescent="0.3">
      <c r="C18" s="22" t="s">
        <v>22</v>
      </c>
      <c r="D18" s="22"/>
      <c r="E18" s="22"/>
      <c r="F18" s="22"/>
    </row>
    <row r="19" spans="1:6" x14ac:dyDescent="0.25">
      <c r="A19" s="17" t="s">
        <v>0</v>
      </c>
      <c r="B19" s="18" t="s">
        <v>2</v>
      </c>
      <c r="C19" s="19" t="s">
        <v>23</v>
      </c>
      <c r="D19" s="19" t="s">
        <v>14</v>
      </c>
      <c r="E19" s="19" t="s">
        <v>15</v>
      </c>
      <c r="F19" s="20" t="s">
        <v>17</v>
      </c>
    </row>
    <row r="20" spans="1:6" x14ac:dyDescent="0.25">
      <c r="A20" s="12">
        <v>4520</v>
      </c>
      <c r="B20" s="8" t="s">
        <v>5</v>
      </c>
      <c r="C20" s="14">
        <f>AVERAGE(D6,F6,H6,J6,L6,N6,P6)</f>
        <v>0.85000000000000009</v>
      </c>
      <c r="D20" s="14">
        <f>MIN(D6,F6,H6,J6,L6,N6,P6)</f>
        <v>0.7142857142857143</v>
      </c>
      <c r="E20" s="14">
        <f>MAX(D6,F6,H6,J6,L6,N6,P6)</f>
        <v>0.9285714285714286</v>
      </c>
      <c r="F20" s="10">
        <f>COUNT(D6,F6,H6,J6,L6,N6,P6)</f>
        <v>6</v>
      </c>
    </row>
    <row r="21" spans="1:6" x14ac:dyDescent="0.25">
      <c r="A21" s="12">
        <v>3240</v>
      </c>
      <c r="B21" s="8" t="s">
        <v>4</v>
      </c>
      <c r="C21" s="14">
        <f t="shared" ref="C21:C29" si="38">AVERAGE(D7,F7,H7,J7,L7,N7,P7)</f>
        <v>0.73928571428571421</v>
      </c>
      <c r="D21" s="14">
        <f t="shared" ref="D21:D29" si="39">MIN(D7,F7,H7,J7,L7,N7,P7)</f>
        <v>0.5</v>
      </c>
      <c r="E21" s="14">
        <f t="shared" ref="E21:E29" si="40">MAX(D7,F7,H7,J7,L7,N7,P7)</f>
        <v>0.8571428571428571</v>
      </c>
      <c r="F21" s="10">
        <f t="shared" ref="F21:F29" si="41">COUNT(D7,F7,H7,J7,L7,N7,P7)</f>
        <v>4</v>
      </c>
    </row>
    <row r="22" spans="1:6" x14ac:dyDescent="0.25">
      <c r="A22" s="12">
        <v>425</v>
      </c>
      <c r="B22" s="8" t="s">
        <v>3</v>
      </c>
      <c r="C22" s="14">
        <f t="shared" si="38"/>
        <v>0.85000000000000009</v>
      </c>
      <c r="D22" s="14">
        <f t="shared" si="39"/>
        <v>0.68571428571428572</v>
      </c>
      <c r="E22" s="14">
        <f t="shared" si="40"/>
        <v>1</v>
      </c>
      <c r="F22" s="10">
        <f t="shared" si="41"/>
        <v>6</v>
      </c>
    </row>
    <row r="23" spans="1:6" x14ac:dyDescent="0.25">
      <c r="A23" s="12">
        <v>345</v>
      </c>
      <c r="B23" s="8" t="s">
        <v>6</v>
      </c>
      <c r="C23" s="14">
        <f t="shared" si="38"/>
        <v>0.96122448979591835</v>
      </c>
      <c r="D23" s="14">
        <f t="shared" si="39"/>
        <v>0.87142857142857144</v>
      </c>
      <c r="E23" s="14">
        <f t="shared" si="40"/>
        <v>1</v>
      </c>
      <c r="F23" s="10">
        <f t="shared" si="41"/>
        <v>7</v>
      </c>
    </row>
    <row r="24" spans="1:6" x14ac:dyDescent="0.25">
      <c r="A24" s="12">
        <v>3340</v>
      </c>
      <c r="B24" s="8" t="s">
        <v>4</v>
      </c>
      <c r="C24" s="14">
        <f t="shared" si="38"/>
        <v>0.78333333333333333</v>
      </c>
      <c r="D24" s="14">
        <f t="shared" si="39"/>
        <v>0.6428571428571429</v>
      </c>
      <c r="E24" s="14">
        <f t="shared" si="40"/>
        <v>0.94285714285714284</v>
      </c>
      <c r="F24" s="10">
        <f t="shared" si="41"/>
        <v>6</v>
      </c>
    </row>
    <row r="25" spans="1:6" x14ac:dyDescent="0.25">
      <c r="A25" s="12">
        <v>418</v>
      </c>
      <c r="B25" s="8" t="s">
        <v>16</v>
      </c>
      <c r="C25" s="14">
        <f t="shared" si="38"/>
        <v>0.91020408163265309</v>
      </c>
      <c r="D25" s="14">
        <f t="shared" si="39"/>
        <v>0.7857142857142857</v>
      </c>
      <c r="E25" s="14">
        <f t="shared" si="40"/>
        <v>0.98571428571428577</v>
      </c>
      <c r="F25" s="10">
        <f t="shared" si="41"/>
        <v>7</v>
      </c>
    </row>
    <row r="26" spans="1:6" x14ac:dyDescent="0.25">
      <c r="A26" s="12">
        <v>4526</v>
      </c>
      <c r="B26" s="8" t="s">
        <v>3</v>
      </c>
      <c r="C26" s="14">
        <f t="shared" si="38"/>
        <v>0.94523809523809532</v>
      </c>
      <c r="D26" s="14">
        <f t="shared" si="39"/>
        <v>0.82857142857142863</v>
      </c>
      <c r="E26" s="14">
        <f t="shared" si="40"/>
        <v>1</v>
      </c>
      <c r="F26" s="10">
        <f t="shared" si="41"/>
        <v>6</v>
      </c>
    </row>
    <row r="27" spans="1:6" x14ac:dyDescent="0.25">
      <c r="A27" s="12">
        <v>300</v>
      </c>
      <c r="B27" s="8" t="s">
        <v>6</v>
      </c>
      <c r="C27" s="14">
        <f t="shared" si="38"/>
        <v>0.94285714285714284</v>
      </c>
      <c r="D27" s="14">
        <f t="shared" si="39"/>
        <v>0.84285714285714286</v>
      </c>
      <c r="E27" s="14">
        <f t="shared" si="40"/>
        <v>1</v>
      </c>
      <c r="F27" s="10">
        <f t="shared" si="41"/>
        <v>5</v>
      </c>
    </row>
    <row r="28" spans="1:6" x14ac:dyDescent="0.25">
      <c r="A28" s="12">
        <v>322</v>
      </c>
      <c r="B28" s="8" t="s">
        <v>5</v>
      </c>
      <c r="C28" s="14">
        <f t="shared" si="38"/>
        <v>0.90476190476190477</v>
      </c>
      <c r="D28" s="14">
        <f t="shared" si="39"/>
        <v>0.68571428571428572</v>
      </c>
      <c r="E28" s="14">
        <f t="shared" si="40"/>
        <v>1</v>
      </c>
      <c r="F28" s="10">
        <f t="shared" si="41"/>
        <v>6</v>
      </c>
    </row>
    <row r="29" spans="1:6" x14ac:dyDescent="0.25">
      <c r="A29" s="13">
        <v>349</v>
      </c>
      <c r="B29" s="9" t="s">
        <v>6</v>
      </c>
      <c r="C29" s="21">
        <f t="shared" si="38"/>
        <v>0.93333333333333324</v>
      </c>
      <c r="D29" s="15">
        <f t="shared" si="39"/>
        <v>0.7857142857142857</v>
      </c>
      <c r="E29" s="15">
        <f t="shared" si="40"/>
        <v>1</v>
      </c>
      <c r="F29" s="16">
        <f t="shared" si="41"/>
        <v>6</v>
      </c>
    </row>
  </sheetData>
  <mergeCells count="12">
    <mergeCell ref="C18:F18"/>
    <mergeCell ref="O4:P4"/>
    <mergeCell ref="A2:B2"/>
    <mergeCell ref="A1:P1"/>
    <mergeCell ref="C4:D4"/>
    <mergeCell ref="E4:F4"/>
    <mergeCell ref="G4:H4"/>
    <mergeCell ref="I4:J4"/>
    <mergeCell ref="K4:L4"/>
    <mergeCell ref="M4:N4"/>
    <mergeCell ref="A4:B4"/>
    <mergeCell ref="C3:P3"/>
  </mergeCells>
  <pageMargins left="0.2" right="0.2" top="0.4" bottom="0.2" header="0.3" footer="0.3"/>
  <pageSetup orientation="landscape" r:id="rId1"/>
  <headerFooter>
    <oddFooter>&amp;LStudent Name&amp;C&amp;D&amp;R&amp;F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2010-05-08T16:25:29Z</cp:lastPrinted>
  <dcterms:created xsi:type="dcterms:W3CDTF">2009-05-16T22:19:01Z</dcterms:created>
  <dcterms:modified xsi:type="dcterms:W3CDTF">2010-05-08T16:26:45Z</dcterms:modified>
</cp:coreProperties>
</file>