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Documentation" sheetId="5" r:id="rId1"/>
    <sheet name="Grades" sheetId="4" r:id="rId2"/>
  </sheets>
  <definedNames>
    <definedName name="Grades" localSheetId="1">Documentation!$A$8:$B$19</definedName>
    <definedName name="Grades">Documentation!$A$8:$B$19</definedName>
    <definedName name="Passing">Grades!$B$5</definedName>
  </definedNames>
  <calcPr calcId="144525"/>
</workbook>
</file>

<file path=xl/calcChain.xml><?xml version="1.0" encoding="utf-8"?>
<calcChain xmlns="http://schemas.openxmlformats.org/spreadsheetml/2006/main">
  <c r="B2" i="5" l="1"/>
  <c r="X36" i="4"/>
  <c r="V36" i="4"/>
  <c r="U36" i="4"/>
  <c r="S36" i="4"/>
  <c r="R36" i="4"/>
  <c r="Q36" i="4"/>
  <c r="P36" i="4"/>
  <c r="O36" i="4"/>
  <c r="N36" i="4"/>
  <c r="M36" i="4"/>
  <c r="L36" i="4"/>
  <c r="K36" i="4"/>
  <c r="J36" i="4"/>
  <c r="H36" i="4"/>
  <c r="G36" i="4"/>
  <c r="F36" i="4"/>
  <c r="E36" i="4"/>
  <c r="D36" i="4"/>
  <c r="C36" i="4"/>
  <c r="B36" i="4"/>
  <c r="X35" i="4"/>
  <c r="V35" i="4"/>
  <c r="U35" i="4"/>
  <c r="S35" i="4"/>
  <c r="R35" i="4"/>
  <c r="Q35" i="4"/>
  <c r="P35" i="4"/>
  <c r="O35" i="4"/>
  <c r="N35" i="4"/>
  <c r="M35" i="4"/>
  <c r="L35" i="4"/>
  <c r="K35" i="4"/>
  <c r="J35" i="4"/>
  <c r="H35" i="4"/>
  <c r="G35" i="4"/>
  <c r="F35" i="4"/>
  <c r="E35" i="4"/>
  <c r="D35" i="4"/>
  <c r="C35" i="4"/>
  <c r="B35" i="4"/>
  <c r="X34" i="4"/>
  <c r="V34" i="4"/>
  <c r="U34" i="4"/>
  <c r="S34" i="4"/>
  <c r="R34" i="4"/>
  <c r="Q34" i="4"/>
  <c r="P34" i="4"/>
  <c r="O34" i="4"/>
  <c r="N34" i="4"/>
  <c r="M34" i="4"/>
  <c r="L34" i="4"/>
  <c r="K34" i="4"/>
  <c r="J34" i="4"/>
  <c r="H34" i="4"/>
  <c r="G34" i="4"/>
  <c r="F34" i="4"/>
  <c r="E34" i="4"/>
  <c r="D34" i="4"/>
  <c r="C34" i="4"/>
  <c r="B34" i="4"/>
  <c r="X33" i="4"/>
  <c r="V33" i="4"/>
  <c r="U33" i="4"/>
  <c r="S33" i="4"/>
  <c r="R33" i="4"/>
  <c r="Q33" i="4"/>
  <c r="P33" i="4"/>
  <c r="O33" i="4"/>
  <c r="N33" i="4"/>
  <c r="M33" i="4"/>
  <c r="L33" i="4"/>
  <c r="K33" i="4"/>
  <c r="J33" i="4"/>
  <c r="H33" i="4"/>
  <c r="G33" i="4"/>
  <c r="F33" i="4"/>
  <c r="E33" i="4"/>
  <c r="D33" i="4"/>
  <c r="C33" i="4"/>
  <c r="B33" i="4"/>
  <c r="W30" i="4"/>
  <c r="T30" i="4"/>
  <c r="I30" i="4"/>
  <c r="Y30" i="4" s="1"/>
  <c r="W29" i="4"/>
  <c r="T29" i="4"/>
  <c r="I29" i="4"/>
  <c r="W28" i="4"/>
  <c r="T28" i="4"/>
  <c r="I28" i="4"/>
  <c r="W27" i="4"/>
  <c r="T27" i="4"/>
  <c r="I27" i="4"/>
  <c r="Y27" i="4" s="1"/>
  <c r="W26" i="4"/>
  <c r="T26" i="4"/>
  <c r="I26" i="4"/>
  <c r="Y26" i="4" s="1"/>
  <c r="W25" i="4"/>
  <c r="T25" i="4"/>
  <c r="I25" i="4"/>
  <c r="W24" i="4"/>
  <c r="T24" i="4"/>
  <c r="I24" i="4"/>
  <c r="W23" i="4"/>
  <c r="T23" i="4"/>
  <c r="I23" i="4"/>
  <c r="Y23" i="4" s="1"/>
  <c r="W22" i="4"/>
  <c r="T22" i="4"/>
  <c r="I22" i="4"/>
  <c r="Y22" i="4" s="1"/>
  <c r="W21" i="4"/>
  <c r="T21" i="4"/>
  <c r="I21" i="4"/>
  <c r="W20" i="4"/>
  <c r="T20" i="4"/>
  <c r="I20" i="4"/>
  <c r="W19" i="4"/>
  <c r="T19" i="4"/>
  <c r="I19" i="4"/>
  <c r="Y19" i="4" s="1"/>
  <c r="W18" i="4"/>
  <c r="T18" i="4"/>
  <c r="I18" i="4"/>
  <c r="Y18" i="4" s="1"/>
  <c r="W17" i="4"/>
  <c r="T17" i="4"/>
  <c r="I17" i="4"/>
  <c r="W16" i="4"/>
  <c r="T16" i="4"/>
  <c r="I16" i="4"/>
  <c r="W15" i="4"/>
  <c r="T15" i="4"/>
  <c r="I15" i="4"/>
  <c r="Y15" i="4" s="1"/>
  <c r="W14" i="4"/>
  <c r="T14" i="4"/>
  <c r="I14" i="4"/>
  <c r="Y14" i="4" s="1"/>
  <c r="W13" i="4"/>
  <c r="T13" i="4"/>
  <c r="I13" i="4"/>
  <c r="W12" i="4"/>
  <c r="T12" i="4"/>
  <c r="I12" i="4"/>
  <c r="W11" i="4"/>
  <c r="T11" i="4"/>
  <c r="I11" i="4"/>
  <c r="Y11" i="4" s="1"/>
  <c r="W10" i="4"/>
  <c r="T10" i="4"/>
  <c r="I10" i="4"/>
  <c r="Y10" i="4" s="1"/>
  <c r="W9" i="4"/>
  <c r="T9" i="4"/>
  <c r="I9" i="4"/>
  <c r="W8" i="4"/>
  <c r="T8" i="4"/>
  <c r="T36" i="4" s="1"/>
  <c r="I8" i="4"/>
  <c r="Y8" i="4" l="1"/>
  <c r="Z8" i="4" s="1"/>
  <c r="AA8" i="4"/>
  <c r="AA27" i="4"/>
  <c r="AA23" i="4"/>
  <c r="AA19" i="4"/>
  <c r="AA15" i="4"/>
  <c r="AA11" i="4"/>
  <c r="W36" i="4"/>
  <c r="Y17" i="4"/>
  <c r="Y21" i="4"/>
  <c r="Y25" i="4"/>
  <c r="Y29" i="4"/>
  <c r="AA30" i="4"/>
  <c r="AA26" i="4"/>
  <c r="AA22" i="4"/>
  <c r="AA18" i="4"/>
  <c r="AA14" i="4"/>
  <c r="AA10" i="4"/>
  <c r="Y9" i="4"/>
  <c r="Y13" i="4"/>
  <c r="I36" i="4"/>
  <c r="Y12" i="4"/>
  <c r="Z12" i="4" s="1"/>
  <c r="Y16" i="4"/>
  <c r="Y20" i="4"/>
  <c r="Y24" i="4"/>
  <c r="Z24" i="4" s="1"/>
  <c r="Y28" i="4"/>
  <c r="Z28" i="4" s="1"/>
  <c r="Z10" i="4"/>
  <c r="Z14" i="4"/>
  <c r="Z18" i="4"/>
  <c r="Z20" i="4"/>
  <c r="Z22" i="4"/>
  <c r="Z26" i="4"/>
  <c r="Z30" i="4"/>
  <c r="Z9" i="4"/>
  <c r="Z11" i="4"/>
  <c r="Z13" i="4"/>
  <c r="Z15" i="4"/>
  <c r="Z17" i="4"/>
  <c r="Z19" i="4"/>
  <c r="Z21" i="4"/>
  <c r="Z23" i="4"/>
  <c r="Z25" i="4"/>
  <c r="Z27" i="4"/>
  <c r="Z29" i="4"/>
  <c r="I33" i="4"/>
  <c r="W33" i="4"/>
  <c r="I34" i="4"/>
  <c r="W34" i="4"/>
  <c r="I35" i="4"/>
  <c r="W35" i="4"/>
  <c r="T33" i="4"/>
  <c r="T34" i="4"/>
  <c r="T35" i="4"/>
  <c r="AB22" i="4" l="1"/>
  <c r="AB20" i="4"/>
  <c r="AA20" i="4"/>
  <c r="AB13" i="4"/>
  <c r="AA13" i="4"/>
  <c r="AB29" i="4"/>
  <c r="AA29" i="4"/>
  <c r="AB19" i="4"/>
  <c r="AB10" i="4"/>
  <c r="AB16" i="4"/>
  <c r="AA16" i="4"/>
  <c r="AB9" i="4"/>
  <c r="AA9" i="4"/>
  <c r="AB25" i="4"/>
  <c r="AA25" i="4"/>
  <c r="AB15" i="4"/>
  <c r="AB26" i="4"/>
  <c r="Z16" i="4"/>
  <c r="AB28" i="4"/>
  <c r="AA28" i="4"/>
  <c r="AB12" i="4"/>
  <c r="AA12" i="4"/>
  <c r="AB21" i="4"/>
  <c r="AA21" i="4"/>
  <c r="AB27" i="4"/>
  <c r="AB11" i="4"/>
  <c r="AB8" i="4"/>
  <c r="AB30" i="4"/>
  <c r="AB24" i="4"/>
  <c r="AA24" i="4"/>
  <c r="AB17" i="4"/>
  <c r="AA17" i="4"/>
  <c r="AB23" i="4"/>
  <c r="AB18" i="4"/>
  <c r="AB14" i="4"/>
  <c r="Y36" i="4"/>
  <c r="Y35" i="4"/>
  <c r="Y34" i="4"/>
  <c r="Y33" i="4"/>
</calcChain>
</file>

<file path=xl/sharedStrings.xml><?xml version="1.0" encoding="utf-8"?>
<sst xmlns="http://schemas.openxmlformats.org/spreadsheetml/2006/main" count="97" uniqueCount="96">
  <si>
    <t>Name</t>
  </si>
  <si>
    <t>A1</t>
  </si>
  <si>
    <t>A2</t>
  </si>
  <si>
    <t>A3</t>
  </si>
  <si>
    <t>A4</t>
  </si>
  <si>
    <t>A5</t>
  </si>
  <si>
    <t>A6</t>
  </si>
  <si>
    <t>A7</t>
  </si>
  <si>
    <t>A-Avg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</si>
  <si>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</si>
  <si>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</si>
  <si>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</si>
  <si>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</si>
  <si>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</si>
  <si>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</si>
  <si>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</si>
  <si>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</si>
  <si>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</si>
  <si>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</si>
  <si>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L-Total</t>
  </si>
  <si>
    <t>M1</t>
  </si>
  <si>
    <t>M2</t>
  </si>
  <si>
    <t>M-Avg</t>
  </si>
  <si>
    <t>Final</t>
  </si>
  <si>
    <t>Total Pts</t>
  </si>
  <si>
    <t>Letter</t>
  </si>
  <si>
    <t>Pass/Fail</t>
  </si>
  <si>
    <t>Statistics</t>
  </si>
  <si>
    <t>Average</t>
  </si>
  <si>
    <t>Median</t>
  </si>
  <si>
    <t>Low Score</t>
  </si>
  <si>
    <t>High Score</t>
  </si>
  <si>
    <t>Categories</t>
  </si>
  <si>
    <t>Weights</t>
  </si>
  <si>
    <t>Grade</t>
  </si>
  <si>
    <t>Assignments</t>
  </si>
  <si>
    <t>F</t>
  </si>
  <si>
    <t>Labs</t>
  </si>
  <si>
    <t>D-</t>
  </si>
  <si>
    <t>Midterms</t>
  </si>
  <si>
    <t>D</t>
  </si>
  <si>
    <t>Final Exam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</si>
  <si>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</si>
  <si>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</si>
  <si>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</si>
  <si>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</si>
  <si>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</si>
  <si>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</si>
  <si>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</si>
  <si>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</si>
  <si>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</si>
  <si>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Prepared by</t>
  </si>
  <si>
    <t>Updated on</t>
  </si>
  <si>
    <t>Purpose</t>
  </si>
  <si>
    <t>Grading Scale</t>
  </si>
  <si>
    <t>Breakpoints</t>
  </si>
  <si>
    <t>List of Range Names</t>
  </si>
  <si>
    <t>Location</t>
  </si>
  <si>
    <t>CS 101 Intro to C# Programming</t>
  </si>
  <si>
    <t>Grade Book</t>
  </si>
  <si>
    <t>Course:</t>
  </si>
  <si>
    <t>Section:</t>
  </si>
  <si>
    <t>Professor:</t>
  </si>
  <si>
    <t>Dr. Denise Gerber</t>
  </si>
  <si>
    <t>Atkin</t>
  </si>
  <si>
    <t>Bailey</t>
  </si>
  <si>
    <t>Basquez</t>
  </si>
  <si>
    <t>Ethington</t>
  </si>
  <si>
    <t>Isham</t>
  </si>
  <si>
    <t>Leung</t>
  </si>
  <si>
    <t>McAllister</t>
  </si>
  <si>
    <t>Mellor</t>
  </si>
  <si>
    <t>Myers</t>
  </si>
  <si>
    <t>Noakes</t>
  </si>
  <si>
    <t>Nuvek</t>
  </si>
  <si>
    <t>O'Hair</t>
  </si>
  <si>
    <t>Peugh</t>
  </si>
  <si>
    <t>Pulley</t>
  </si>
  <si>
    <t>Rodarte</t>
  </si>
  <si>
    <t>Sager</t>
  </si>
  <si>
    <t>Smith</t>
  </si>
  <si>
    <t>Stanworth</t>
  </si>
  <si>
    <t>Stuberg</t>
  </si>
  <si>
    <t>Takahashi</t>
  </si>
  <si>
    <t>Thomas</t>
  </si>
  <si>
    <t>Uribe</t>
  </si>
  <si>
    <t>Warburon</t>
  </si>
  <si>
    <t>Passing Score</t>
  </si>
  <si>
    <t>Passing</t>
  </si>
  <si>
    <t>=Grades!$B$5</t>
  </si>
  <si>
    <t>Grades</t>
  </si>
  <si>
    <t>Student Name</t>
  </si>
  <si>
    <t>Track student scores in CS 101. Calculate category and final grades.</t>
  </si>
  <si>
    <t>Display letter grades and message to student.</t>
  </si>
  <si>
    <t>Rank</t>
  </si>
  <si>
    <t>=Documentation!$A$8:$B$19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</si>
</sst>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 indent="3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14" fontId="2" fillId="2" borderId="0" xfId="2" applyNumberFormat="1"/>
    <xf numFmtId="0" fontId="2" fillId="2" borderId="0" xfId="2" applyAlignment="1">
      <alignment horizontal="left"/>
    </xf>
    <xf numFmtId="0" fontId="2" fillId="2" borderId="0" xfId="2"/>
    <xf numFmtId="0" fontId="6" fillId="2" borderId="0" xfId="2" applyFont="1" applyAlignment="1">
      <alignment horizontal="center"/>
    </xf>
    <xf numFmtId="164" fontId="3" fillId="0" borderId="0" xfId="3" applyNumberFormat="1" applyFill="1"/>
    <xf numFmtId="165" fontId="3" fillId="0" borderId="0" xfId="3" applyNumberFormat="1" applyFill="1"/>
    <xf numFmtId="0" fontId="3" fillId="0" borderId="0" xfId="0" applyFont="1" applyAlignment="1">
      <alignment horizontal="left" indent="3"/>
    </xf>
    <xf numFmtId="165" fontId="0" fillId="0" borderId="0" xfId="1" applyNumberFormat="1" applyFont="1"/>
    <xf numFmtId="164" fontId="0" fillId="0" borderId="0" xfId="0" applyNumberFormat="1"/>
    <xf numFmtId="0" fontId="6" fillId="2" borderId="0" xfId="2" applyFont="1" applyAlignment="1">
      <alignment horizontal="right"/>
    </xf>
    <xf numFmtId="0" fontId="2" fillId="2" borderId="0" xfId="1" applyNumberFormat="1" applyFont="1" applyFill="1" applyAlignment="1">
      <alignment horizontal="left"/>
    </xf>
    <xf numFmtId="0" fontId="0" fillId="0" borderId="0" xfId="0" applyNumberFormat="1"/>
    <xf numFmtId="0" fontId="0" fillId="0" borderId="0" xfId="0" applyFill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Bad" xfId="2" builtinId="27"/>
    <cellStyle name="Comma" xfId="1" builtinId="3"/>
    <cellStyle name="Normal" xfId="0" builtinId="0"/>
    <cellStyle name="Warning Tex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14.42578125" customWidth="1"/>
    <col min="2" max="2" width="9.7109375" bestFit="1" customWidth="1"/>
    <col min="4" max="4" width="17.28515625" customWidth="1"/>
  </cols>
  <sheetData>
    <row r="1" spans="1:5" x14ac:dyDescent="0.25">
      <c r="A1" t="s">
        <v>51</v>
      </c>
      <c r="B1" t="s">
        <v>91</v>
      </c>
    </row>
    <row r="2" spans="1:5" x14ac:dyDescent="0.25">
      <c r="A2" t="s">
        <v>52</v>
      </c>
      <c r="B2" s="1">
        <f ca="1">TODAY()</f>
        <v>40306</v>
      </c>
    </row>
    <row r="3" spans="1:5" x14ac:dyDescent="0.25">
      <c r="A3" t="s">
        <v>53</v>
      </c>
      <c r="B3" t="s">
        <v>92</v>
      </c>
    </row>
    <row r="4" spans="1:5" x14ac:dyDescent="0.25">
      <c r="B4" t="s">
        <v>93</v>
      </c>
    </row>
    <row r="6" spans="1:5" x14ac:dyDescent="0.25">
      <c r="A6" s="21" t="s">
        <v>54</v>
      </c>
      <c r="B6" s="21"/>
      <c r="D6" s="21" t="s">
        <v>56</v>
      </c>
      <c r="E6" s="21"/>
    </row>
    <row r="7" spans="1:5" x14ac:dyDescent="0.25">
      <c r="A7" s="7" t="s">
        <v>55</v>
      </c>
      <c r="B7" s="7" t="s">
        <v>34</v>
      </c>
      <c r="D7" s="7" t="s">
        <v>0</v>
      </c>
      <c r="E7" s="7" t="s">
        <v>57</v>
      </c>
    </row>
    <row r="8" spans="1:5" x14ac:dyDescent="0.25">
      <c r="A8" s="5">
        <v>0</v>
      </c>
      <c r="B8" s="3" t="s">
        <v>36</v>
      </c>
      <c r="D8" s="19" t="s">
        <v>90</v>
      </c>
      <c r="E8" s="19" t="s">
        <v>95</v>
      </c>
    </row>
    <row r="9" spans="1:5" x14ac:dyDescent="0.25">
      <c r="A9" s="5">
        <v>60</v>
      </c>
      <c r="B9" s="3" t="s">
        <v>38</v>
      </c>
      <c r="D9" s="19" t="s">
        <v>88</v>
      </c>
      <c r="E9" s="19" t="s">
        <v>89</v>
      </c>
    </row>
    <row r="10" spans="1:5" x14ac:dyDescent="0.25">
      <c r="A10" s="5">
        <v>63</v>
      </c>
      <c r="B10" s="3" t="s">
        <v>40</v>
      </c>
    </row>
    <row r="11" spans="1:5" x14ac:dyDescent="0.25">
      <c r="A11" s="5">
        <v>67</v>
      </c>
      <c r="B11" s="3" t="s">
        <v>42</v>
      </c>
    </row>
    <row r="12" spans="1:5" x14ac:dyDescent="0.25">
      <c r="A12" s="5">
        <v>70</v>
      </c>
      <c r="B12" s="3" t="s">
        <v>43</v>
      </c>
    </row>
    <row r="13" spans="1:5" x14ac:dyDescent="0.25">
      <c r="A13" s="5">
        <v>73</v>
      </c>
      <c r="B13" s="3" t="s">
        <v>44</v>
      </c>
    </row>
    <row r="14" spans="1:5" x14ac:dyDescent="0.25">
      <c r="A14" s="5">
        <v>77</v>
      </c>
      <c r="B14" s="3" t="s">
        <v>45</v>
      </c>
    </row>
    <row r="15" spans="1:5" x14ac:dyDescent="0.25">
      <c r="A15" s="5">
        <v>80</v>
      </c>
      <c r="B15" s="3" t="s">
        <v>46</v>
      </c>
    </row>
    <row r="16" spans="1:5" x14ac:dyDescent="0.25">
      <c r="A16" s="5">
        <v>83</v>
      </c>
      <c r="B16" s="3" t="s">
        <v>47</v>
      </c>
    </row>
    <row r="17" spans="1:2" x14ac:dyDescent="0.25">
      <c r="A17" s="5">
        <v>87</v>
      </c>
      <c r="B17" s="3" t="s">
        <v>48</v>
      </c>
    </row>
    <row r="18" spans="1:2" x14ac:dyDescent="0.25">
      <c r="A18" s="5">
        <v>90</v>
      </c>
      <c r="B18" s="3" t="s">
        <v>49</v>
      </c>
    </row>
    <row r="19" spans="1:2" x14ac:dyDescent="0.25">
      <c r="A19" s="5">
        <v>95</v>
      </c>
      <c r="B19" s="3" t="s">
        <v>50</v>
      </c>
    </row>
  </sheetData>
  <mergeCells count="2">
    <mergeCell ref="A6:B6"/>
    <mergeCell ref="D6:E6"/>
  </mergeCells>
  <pageMargins left="0.7" right="0.7" top="0.75" bottom="0.75" header="0.3" footer="0.3"/>
  <pageSetup orientation="portrait" r:id="rId1"/>
  <headerFooter>
    <oddFooter>&amp;LStudent Name&amp;C&amp;A&amp;R&amp;F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opLeftCell="A13" workbookViewId="0">
      <selection activeCell="T30" sqref="T30"/>
    </sheetView>
  </sheetViews>
  <sheetFormatPr defaultRowHeight="15" x14ac:dyDescent="0.25"/>
  <cols>
    <col min="1" max="1" width="12.7109375" customWidth="1"/>
    <col min="2" max="2" width="7.5703125" customWidth="1"/>
    <col min="3" max="8" width="5.7109375" customWidth="1"/>
    <col min="9" max="9" width="7.42578125" customWidth="1"/>
    <col min="10" max="19" width="5.7109375" customWidth="1"/>
    <col min="20" max="20" width="9.140625" customWidth="1"/>
    <col min="21" max="22" width="5.7109375" customWidth="1"/>
    <col min="23" max="23" width="7.42578125" customWidth="1"/>
    <col min="24" max="24" width="7" customWidth="1"/>
    <col min="26" max="26" width="8" customWidth="1"/>
    <col min="27" max="27" width="14.7109375" customWidth="1"/>
  </cols>
  <sheetData>
    <row r="1" spans="1:28" ht="33.75" x14ac:dyDescent="0.5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8" x14ac:dyDescent="0.25">
      <c r="A2" s="6" t="s">
        <v>60</v>
      </c>
      <c r="B2" s="8" t="s">
        <v>58</v>
      </c>
      <c r="C2" s="10"/>
      <c r="D2" s="10"/>
      <c r="E2" s="10"/>
      <c r="F2" s="10"/>
    </row>
    <row r="3" spans="1:28" x14ac:dyDescent="0.25">
      <c r="A3" s="6" t="s">
        <v>61</v>
      </c>
      <c r="B3" s="9">
        <v>601</v>
      </c>
      <c r="C3" s="10"/>
      <c r="D3" s="10"/>
      <c r="E3" s="10"/>
      <c r="F3" s="10"/>
    </row>
    <row r="4" spans="1:28" x14ac:dyDescent="0.25">
      <c r="A4" s="6" t="s">
        <v>62</v>
      </c>
      <c r="B4" s="8" t="s">
        <v>63</v>
      </c>
      <c r="C4" s="10"/>
      <c r="D4" s="10"/>
      <c r="E4" s="10"/>
      <c r="F4" s="10"/>
    </row>
    <row r="5" spans="1:28" x14ac:dyDescent="0.25">
      <c r="A5" s="6" t="s">
        <v>87</v>
      </c>
      <c r="B5" s="18">
        <v>70</v>
      </c>
      <c r="C5" s="10"/>
      <c r="D5" s="10"/>
      <c r="E5" s="10"/>
      <c r="F5" s="10"/>
    </row>
    <row r="7" spans="1:28" x14ac:dyDescent="0.25">
      <c r="A7" s="11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17" t="s">
        <v>12</v>
      </c>
      <c r="N7" s="17" t="s">
        <v>13</v>
      </c>
      <c r="O7" s="17" t="s">
        <v>14</v>
      </c>
      <c r="P7" s="17" t="s">
        <v>15</v>
      </c>
      <c r="Q7" s="17" t="s">
        <v>16</v>
      </c>
      <c r="R7" s="17" t="s">
        <v>17</v>
      </c>
      <c r="S7" s="17" t="s">
        <v>18</v>
      </c>
      <c r="T7" s="17" t="s">
        <v>19</v>
      </c>
      <c r="U7" s="17" t="s">
        <v>20</v>
      </c>
      <c r="V7" s="17" t="s">
        <v>21</v>
      </c>
      <c r="W7" s="17" t="s">
        <v>22</v>
      </c>
      <c r="X7" s="17" t="s">
        <v>23</v>
      </c>
      <c r="Y7" s="17" t="s">
        <v>24</v>
      </c>
      <c r="Z7" s="11" t="s">
        <v>25</v>
      </c>
      <c r="AA7" s="11" t="s">
        <v>26</v>
      </c>
      <c r="AB7" s="11" t="s">
        <v>94</v>
      </c>
    </row>
    <row r="8" spans="1:28" x14ac:dyDescent="0.25">
      <c r="A8" t="s">
        <v>64</v>
      </c>
      <c r="B8">
        <v>100</v>
      </c>
      <c r="C8">
        <v>95</v>
      </c>
      <c r="D8">
        <v>85</v>
      </c>
      <c r="E8">
        <v>100</v>
      </c>
      <c r="F8">
        <v>95</v>
      </c>
      <c r="G8">
        <v>90</v>
      </c>
      <c r="H8">
        <v>85</v>
      </c>
      <c r="I8" s="12">
        <f>(SUM(B8:H8)-MIN(B8:H8))/(COUNT(B8:H8)-1)</f>
        <v>94.166666666666671</v>
      </c>
      <c r="J8">
        <v>10</v>
      </c>
      <c r="K8">
        <v>10</v>
      </c>
      <c r="L8">
        <v>10</v>
      </c>
      <c r="M8">
        <v>9</v>
      </c>
      <c r="N8">
        <v>10</v>
      </c>
      <c r="O8">
        <v>9</v>
      </c>
      <c r="P8">
        <v>8</v>
      </c>
      <c r="Q8">
        <v>10</v>
      </c>
      <c r="R8">
        <v>8</v>
      </c>
      <c r="S8">
        <v>9</v>
      </c>
      <c r="T8" s="13">
        <f>SUM(J8:S8)</f>
        <v>93</v>
      </c>
      <c r="U8">
        <v>90</v>
      </c>
      <c r="V8">
        <v>84</v>
      </c>
      <c r="W8" s="13">
        <f>AVERAGE(U8:V8)</f>
        <v>87</v>
      </c>
      <c r="X8" s="13">
        <v>88</v>
      </c>
      <c r="Y8" s="12">
        <f t="shared" ref="Y8:Y30" si="0">I8*$B$40+T8*$B$41+W8*$B$42+X8*$B$43</f>
        <v>90</v>
      </c>
      <c r="Z8" s="14" t="str">
        <f t="shared" ref="Z8:Z30" si="1">VLOOKUP(Y8,Grades,2)</f>
        <v>A-</v>
      </c>
      <c r="AA8" t="str">
        <f t="shared" ref="AA8:AA30" si="2">IF(Y8&gt;=Passing,"Enroll in CS 202","RETAKE CS 101")</f>
        <v>Enroll in CS 202</v>
      </c>
      <c r="AB8">
        <f>RANK(Y8,$Y$8:$Y$30)</f>
        <v>6</v>
      </c>
    </row>
    <row r="9" spans="1:28" x14ac:dyDescent="0.25">
      <c r="A9" t="s">
        <v>65</v>
      </c>
      <c r="B9">
        <v>90</v>
      </c>
      <c r="C9">
        <v>90</v>
      </c>
      <c r="D9">
        <v>100</v>
      </c>
      <c r="E9">
        <v>90</v>
      </c>
      <c r="F9">
        <v>85</v>
      </c>
      <c r="G9">
        <v>100</v>
      </c>
      <c r="H9">
        <v>95</v>
      </c>
      <c r="I9" s="12">
        <f t="shared" ref="I9:I30" si="3">(SUM(B9:H9)-MIN(B9:H9))/(COUNT(B9:H9)-1)</f>
        <v>94.166666666666671</v>
      </c>
      <c r="J9">
        <v>10</v>
      </c>
      <c r="K9">
        <v>9</v>
      </c>
      <c r="L9">
        <v>10</v>
      </c>
      <c r="M9">
        <v>10</v>
      </c>
      <c r="N9">
        <v>10</v>
      </c>
      <c r="O9">
        <v>10</v>
      </c>
      <c r="P9">
        <v>8</v>
      </c>
      <c r="Q9">
        <v>9</v>
      </c>
      <c r="R9">
        <v>9</v>
      </c>
      <c r="S9">
        <v>10</v>
      </c>
      <c r="T9" s="13">
        <f t="shared" ref="T9:T30" si="4">SUM(J9:S9)</f>
        <v>95</v>
      </c>
      <c r="U9">
        <v>94</v>
      </c>
      <c r="V9">
        <v>90</v>
      </c>
      <c r="W9" s="13">
        <f t="shared" ref="W9:W30" si="5">AVERAGE(U9:V9)</f>
        <v>92</v>
      </c>
      <c r="X9" s="13">
        <v>96</v>
      </c>
      <c r="Y9" s="12">
        <f t="shared" si="0"/>
        <v>93.949999999999989</v>
      </c>
      <c r="Z9" s="14" t="str">
        <f t="shared" si="1"/>
        <v>A-</v>
      </c>
      <c r="AA9" t="str">
        <f t="shared" si="2"/>
        <v>Enroll in CS 202</v>
      </c>
      <c r="AB9">
        <f t="shared" ref="AB9:AB30" si="6">RANK(Y9,$Y$8:$Y$30)</f>
        <v>4</v>
      </c>
    </row>
    <row r="10" spans="1:28" x14ac:dyDescent="0.25">
      <c r="A10" t="s">
        <v>66</v>
      </c>
      <c r="B10">
        <v>75</v>
      </c>
      <c r="C10">
        <v>90</v>
      </c>
      <c r="D10">
        <v>75</v>
      </c>
      <c r="E10">
        <v>85</v>
      </c>
      <c r="F10">
        <v>0</v>
      </c>
      <c r="G10">
        <v>75</v>
      </c>
      <c r="H10">
        <v>60</v>
      </c>
      <c r="I10" s="12">
        <f t="shared" si="3"/>
        <v>76.666666666666671</v>
      </c>
      <c r="J10">
        <v>10</v>
      </c>
      <c r="K10">
        <v>10</v>
      </c>
      <c r="L10">
        <v>8</v>
      </c>
      <c r="M10">
        <v>10</v>
      </c>
      <c r="N10">
        <v>10</v>
      </c>
      <c r="O10">
        <v>8</v>
      </c>
      <c r="P10">
        <v>7</v>
      </c>
      <c r="Q10">
        <v>7</v>
      </c>
      <c r="R10">
        <v>8</v>
      </c>
      <c r="S10">
        <v>7</v>
      </c>
      <c r="T10" s="13">
        <f t="shared" si="4"/>
        <v>85</v>
      </c>
      <c r="U10">
        <v>78</v>
      </c>
      <c r="V10">
        <v>70</v>
      </c>
      <c r="W10" s="13">
        <f t="shared" si="5"/>
        <v>74</v>
      </c>
      <c r="X10" s="13">
        <v>68</v>
      </c>
      <c r="Y10" s="12">
        <f t="shared" si="0"/>
        <v>74.400000000000006</v>
      </c>
      <c r="Z10" s="14" t="str">
        <f t="shared" si="1"/>
        <v>C</v>
      </c>
      <c r="AA10" t="str">
        <f t="shared" si="2"/>
        <v>Enroll in CS 202</v>
      </c>
      <c r="AB10">
        <f t="shared" si="6"/>
        <v>15</v>
      </c>
    </row>
    <row r="11" spans="1:28" x14ac:dyDescent="0.25">
      <c r="A11" t="s">
        <v>67</v>
      </c>
      <c r="B11">
        <v>65</v>
      </c>
      <c r="C11">
        <v>75</v>
      </c>
      <c r="D11">
        <v>70</v>
      </c>
      <c r="E11">
        <v>60</v>
      </c>
      <c r="F11">
        <v>50</v>
      </c>
      <c r="G11">
        <v>70</v>
      </c>
      <c r="H11">
        <v>75</v>
      </c>
      <c r="I11" s="12">
        <f t="shared" si="3"/>
        <v>69.166666666666671</v>
      </c>
      <c r="J11">
        <v>5</v>
      </c>
      <c r="K11">
        <v>7</v>
      </c>
      <c r="L11">
        <v>8</v>
      </c>
      <c r="M11">
        <v>0</v>
      </c>
      <c r="N11">
        <v>10</v>
      </c>
      <c r="O11">
        <v>7</v>
      </c>
      <c r="P11">
        <v>3</v>
      </c>
      <c r="Q11">
        <v>5</v>
      </c>
      <c r="R11">
        <v>8</v>
      </c>
      <c r="S11">
        <v>9</v>
      </c>
      <c r="T11" s="13">
        <f t="shared" si="4"/>
        <v>62</v>
      </c>
      <c r="U11">
        <v>60</v>
      </c>
      <c r="V11">
        <v>64</v>
      </c>
      <c r="W11" s="13">
        <f t="shared" si="5"/>
        <v>62</v>
      </c>
      <c r="X11" s="13">
        <v>58</v>
      </c>
      <c r="Y11" s="12">
        <f t="shared" si="0"/>
        <v>63.15</v>
      </c>
      <c r="Z11" s="14" t="str">
        <f t="shared" si="1"/>
        <v>D</v>
      </c>
      <c r="AA11" t="str">
        <f t="shared" si="2"/>
        <v>RETAKE CS 101</v>
      </c>
      <c r="AB11">
        <f t="shared" si="6"/>
        <v>21</v>
      </c>
    </row>
    <row r="12" spans="1:28" x14ac:dyDescent="0.25">
      <c r="A12" t="s">
        <v>68</v>
      </c>
      <c r="B12">
        <v>75</v>
      </c>
      <c r="C12">
        <v>85</v>
      </c>
      <c r="D12">
        <v>80</v>
      </c>
      <c r="E12">
        <v>70</v>
      </c>
      <c r="F12">
        <v>75</v>
      </c>
      <c r="G12">
        <v>85</v>
      </c>
      <c r="H12">
        <v>70</v>
      </c>
      <c r="I12" s="12">
        <f t="shared" si="3"/>
        <v>78.333333333333329</v>
      </c>
      <c r="J12">
        <v>10</v>
      </c>
      <c r="K12">
        <v>9</v>
      </c>
      <c r="L12">
        <v>10</v>
      </c>
      <c r="M12">
        <v>10</v>
      </c>
      <c r="N12">
        <v>9</v>
      </c>
      <c r="O12">
        <v>8</v>
      </c>
      <c r="P12">
        <v>8</v>
      </c>
      <c r="Q12">
        <v>10</v>
      </c>
      <c r="R12">
        <v>7</v>
      </c>
      <c r="S12">
        <v>0</v>
      </c>
      <c r="T12" s="13">
        <f t="shared" si="4"/>
        <v>81</v>
      </c>
      <c r="U12">
        <v>82</v>
      </c>
      <c r="V12">
        <v>74</v>
      </c>
      <c r="W12" s="13">
        <f t="shared" si="5"/>
        <v>78</v>
      </c>
      <c r="X12" s="13">
        <v>82</v>
      </c>
      <c r="Y12" s="12">
        <f t="shared" si="0"/>
        <v>79.399999999999991</v>
      </c>
      <c r="Z12" s="14" t="str">
        <f t="shared" si="1"/>
        <v>C+</v>
      </c>
      <c r="AA12" t="str">
        <f t="shared" si="2"/>
        <v>Enroll in CS 202</v>
      </c>
      <c r="AB12">
        <f t="shared" si="6"/>
        <v>12</v>
      </c>
    </row>
    <row r="13" spans="1:28" x14ac:dyDescent="0.25">
      <c r="A13" t="s">
        <v>69</v>
      </c>
      <c r="B13">
        <v>90</v>
      </c>
      <c r="C13">
        <v>95</v>
      </c>
      <c r="D13">
        <v>95</v>
      </c>
      <c r="E13">
        <v>100</v>
      </c>
      <c r="F13">
        <v>85</v>
      </c>
      <c r="G13">
        <v>80</v>
      </c>
      <c r="H13">
        <v>85</v>
      </c>
      <c r="I13" s="12">
        <f t="shared" si="3"/>
        <v>91.666666666666671</v>
      </c>
      <c r="J13">
        <v>10</v>
      </c>
      <c r="K13">
        <v>10</v>
      </c>
      <c r="L13">
        <v>10</v>
      </c>
      <c r="M13">
        <v>9</v>
      </c>
      <c r="N13">
        <v>10</v>
      </c>
      <c r="O13">
        <v>9</v>
      </c>
      <c r="P13">
        <v>9</v>
      </c>
      <c r="Q13">
        <v>9</v>
      </c>
      <c r="R13">
        <v>10</v>
      </c>
      <c r="S13">
        <v>10</v>
      </c>
      <c r="T13" s="13">
        <f t="shared" si="4"/>
        <v>96</v>
      </c>
      <c r="U13">
        <v>84</v>
      </c>
      <c r="V13">
        <v>90</v>
      </c>
      <c r="W13" s="13">
        <f t="shared" si="5"/>
        <v>87</v>
      </c>
      <c r="X13" s="13">
        <v>80</v>
      </c>
      <c r="Y13" s="12">
        <f t="shared" si="0"/>
        <v>87.55</v>
      </c>
      <c r="Z13" s="14" t="str">
        <f t="shared" si="1"/>
        <v>B+</v>
      </c>
      <c r="AA13" t="str">
        <f t="shared" si="2"/>
        <v>Enroll in CS 202</v>
      </c>
      <c r="AB13">
        <f t="shared" si="6"/>
        <v>7</v>
      </c>
    </row>
    <row r="14" spans="1:28" x14ac:dyDescent="0.25">
      <c r="A14" t="s">
        <v>70</v>
      </c>
      <c r="B14">
        <v>70</v>
      </c>
      <c r="C14">
        <v>80</v>
      </c>
      <c r="D14">
        <v>0</v>
      </c>
      <c r="E14">
        <v>75</v>
      </c>
      <c r="F14">
        <v>60</v>
      </c>
      <c r="G14">
        <v>65</v>
      </c>
      <c r="H14">
        <v>75</v>
      </c>
      <c r="I14" s="12">
        <f t="shared" si="3"/>
        <v>70.833333333333329</v>
      </c>
      <c r="J14">
        <v>9</v>
      </c>
      <c r="K14">
        <v>9</v>
      </c>
      <c r="L14">
        <v>10</v>
      </c>
      <c r="M14">
        <v>9</v>
      </c>
      <c r="N14">
        <v>8</v>
      </c>
      <c r="O14">
        <v>8</v>
      </c>
      <c r="P14">
        <v>7</v>
      </c>
      <c r="Q14">
        <v>6</v>
      </c>
      <c r="R14">
        <v>0</v>
      </c>
      <c r="S14">
        <v>5</v>
      </c>
      <c r="T14" s="13">
        <f t="shared" si="4"/>
        <v>71</v>
      </c>
      <c r="U14">
        <v>70</v>
      </c>
      <c r="V14">
        <v>66</v>
      </c>
      <c r="W14" s="13">
        <f t="shared" si="5"/>
        <v>68</v>
      </c>
      <c r="X14" s="13">
        <v>62</v>
      </c>
      <c r="Y14" s="12">
        <f t="shared" si="0"/>
        <v>67.649999999999991</v>
      </c>
      <c r="Z14" s="14" t="str">
        <f t="shared" si="1"/>
        <v>D+</v>
      </c>
      <c r="AA14" t="str">
        <f t="shared" si="2"/>
        <v>RETAKE CS 101</v>
      </c>
      <c r="AB14">
        <f t="shared" si="6"/>
        <v>19</v>
      </c>
    </row>
    <row r="15" spans="1:28" x14ac:dyDescent="0.25">
      <c r="A15" t="s">
        <v>71</v>
      </c>
      <c r="B15">
        <v>75</v>
      </c>
      <c r="C15">
        <v>80</v>
      </c>
      <c r="D15">
        <v>80</v>
      </c>
      <c r="E15">
        <v>85</v>
      </c>
      <c r="F15">
        <v>70</v>
      </c>
      <c r="G15">
        <v>65</v>
      </c>
      <c r="H15">
        <v>75</v>
      </c>
      <c r="I15" s="12">
        <f t="shared" si="3"/>
        <v>77.5</v>
      </c>
      <c r="J15">
        <v>8</v>
      </c>
      <c r="K15">
        <v>10</v>
      </c>
      <c r="L15">
        <v>10</v>
      </c>
      <c r="M15">
        <v>9</v>
      </c>
      <c r="N15">
        <v>10</v>
      </c>
      <c r="O15">
        <v>8</v>
      </c>
      <c r="P15">
        <v>8</v>
      </c>
      <c r="Q15">
        <v>8</v>
      </c>
      <c r="R15">
        <v>7</v>
      </c>
      <c r="S15">
        <v>8</v>
      </c>
      <c r="T15" s="13">
        <f t="shared" si="4"/>
        <v>86</v>
      </c>
      <c r="U15">
        <v>74</v>
      </c>
      <c r="V15">
        <v>76</v>
      </c>
      <c r="W15" s="13">
        <f t="shared" si="5"/>
        <v>75</v>
      </c>
      <c r="X15" s="13">
        <v>80</v>
      </c>
      <c r="Y15" s="12">
        <f t="shared" si="0"/>
        <v>78.099999999999994</v>
      </c>
      <c r="Z15" s="14" t="str">
        <f t="shared" si="1"/>
        <v>C+</v>
      </c>
      <c r="AA15" t="str">
        <f t="shared" si="2"/>
        <v>Enroll in CS 202</v>
      </c>
      <c r="AB15">
        <f t="shared" si="6"/>
        <v>14</v>
      </c>
    </row>
    <row r="16" spans="1:28" x14ac:dyDescent="0.25">
      <c r="A16" t="s">
        <v>72</v>
      </c>
      <c r="B16">
        <v>100</v>
      </c>
      <c r="C16">
        <v>100</v>
      </c>
      <c r="D16">
        <v>100</v>
      </c>
      <c r="E16">
        <v>95</v>
      </c>
      <c r="F16">
        <v>90</v>
      </c>
      <c r="G16">
        <v>100</v>
      </c>
      <c r="H16">
        <v>100</v>
      </c>
      <c r="I16" s="12">
        <f t="shared" si="3"/>
        <v>99.166666666666671</v>
      </c>
      <c r="J16">
        <v>10</v>
      </c>
      <c r="K16">
        <v>10</v>
      </c>
      <c r="L16">
        <v>10</v>
      </c>
      <c r="M16">
        <v>10</v>
      </c>
      <c r="N16">
        <v>10</v>
      </c>
      <c r="O16">
        <v>10</v>
      </c>
      <c r="P16">
        <v>10</v>
      </c>
      <c r="Q16">
        <v>10</v>
      </c>
      <c r="R16">
        <v>10</v>
      </c>
      <c r="S16">
        <v>10</v>
      </c>
      <c r="T16" s="13">
        <f t="shared" si="4"/>
        <v>100</v>
      </c>
      <c r="U16">
        <v>96</v>
      </c>
      <c r="V16">
        <v>90</v>
      </c>
      <c r="W16" s="13">
        <f t="shared" si="5"/>
        <v>93</v>
      </c>
      <c r="X16" s="13">
        <v>94</v>
      </c>
      <c r="Y16" s="12">
        <f t="shared" si="0"/>
        <v>95.8</v>
      </c>
      <c r="Z16" s="14" t="str">
        <f t="shared" si="1"/>
        <v>A</v>
      </c>
      <c r="AA16" t="str">
        <f t="shared" si="2"/>
        <v>Enroll in CS 202</v>
      </c>
      <c r="AB16">
        <f t="shared" si="6"/>
        <v>3</v>
      </c>
    </row>
    <row r="17" spans="1:28" x14ac:dyDescent="0.25">
      <c r="A17" t="s">
        <v>73</v>
      </c>
      <c r="B17">
        <v>95</v>
      </c>
      <c r="C17">
        <v>85</v>
      </c>
      <c r="D17">
        <v>80</v>
      </c>
      <c r="E17">
        <v>90</v>
      </c>
      <c r="F17">
        <v>90</v>
      </c>
      <c r="G17">
        <v>80</v>
      </c>
      <c r="H17">
        <v>85</v>
      </c>
      <c r="I17" s="12">
        <f t="shared" si="3"/>
        <v>87.5</v>
      </c>
      <c r="J17">
        <v>8</v>
      </c>
      <c r="K17">
        <v>9</v>
      </c>
      <c r="L17">
        <v>9</v>
      </c>
      <c r="M17">
        <v>10</v>
      </c>
      <c r="N17">
        <v>8</v>
      </c>
      <c r="O17">
        <v>7</v>
      </c>
      <c r="P17">
        <v>8</v>
      </c>
      <c r="Q17">
        <v>8</v>
      </c>
      <c r="R17">
        <v>7</v>
      </c>
      <c r="S17">
        <v>8</v>
      </c>
      <c r="T17" s="13">
        <f t="shared" si="4"/>
        <v>82</v>
      </c>
      <c r="U17">
        <v>74</v>
      </c>
      <c r="V17">
        <v>78</v>
      </c>
      <c r="W17" s="13">
        <f t="shared" si="5"/>
        <v>76</v>
      </c>
      <c r="X17" s="13">
        <v>84</v>
      </c>
      <c r="Y17" s="12">
        <f t="shared" si="0"/>
        <v>82.05</v>
      </c>
      <c r="Z17" s="14" t="str">
        <f t="shared" si="1"/>
        <v>B-</v>
      </c>
      <c r="AA17" t="str">
        <f t="shared" si="2"/>
        <v>Enroll in CS 202</v>
      </c>
      <c r="AB17">
        <f t="shared" si="6"/>
        <v>10</v>
      </c>
    </row>
    <row r="18" spans="1:28" x14ac:dyDescent="0.25">
      <c r="A18" t="s">
        <v>74</v>
      </c>
      <c r="B18">
        <v>75</v>
      </c>
      <c r="C18">
        <v>75</v>
      </c>
      <c r="D18">
        <v>85</v>
      </c>
      <c r="E18">
        <v>85</v>
      </c>
      <c r="F18">
        <v>80</v>
      </c>
      <c r="G18">
        <v>70</v>
      </c>
      <c r="H18">
        <v>75</v>
      </c>
      <c r="I18" s="12">
        <f t="shared" si="3"/>
        <v>79.166666666666671</v>
      </c>
      <c r="J18">
        <v>8</v>
      </c>
      <c r="K18">
        <v>8</v>
      </c>
      <c r="L18">
        <v>10</v>
      </c>
      <c r="M18">
        <v>9</v>
      </c>
      <c r="N18">
        <v>10</v>
      </c>
      <c r="O18">
        <v>8</v>
      </c>
      <c r="P18">
        <v>9</v>
      </c>
      <c r="Q18">
        <v>8</v>
      </c>
      <c r="R18">
        <v>7</v>
      </c>
      <c r="S18">
        <v>8</v>
      </c>
      <c r="T18" s="13">
        <f t="shared" si="4"/>
        <v>85</v>
      </c>
      <c r="U18">
        <v>82</v>
      </c>
      <c r="V18">
        <v>78</v>
      </c>
      <c r="W18" s="13">
        <f t="shared" si="5"/>
        <v>80</v>
      </c>
      <c r="X18" s="13">
        <v>74</v>
      </c>
      <c r="Y18" s="12">
        <f t="shared" si="0"/>
        <v>78.75</v>
      </c>
      <c r="Z18" s="14" t="str">
        <f t="shared" si="1"/>
        <v>C+</v>
      </c>
      <c r="AA18" t="str">
        <f t="shared" si="2"/>
        <v>Enroll in CS 202</v>
      </c>
      <c r="AB18">
        <f t="shared" si="6"/>
        <v>13</v>
      </c>
    </row>
    <row r="19" spans="1:28" x14ac:dyDescent="0.25">
      <c r="A19" t="s">
        <v>75</v>
      </c>
      <c r="B19">
        <v>75</v>
      </c>
      <c r="C19">
        <v>55</v>
      </c>
      <c r="D19">
        <v>0</v>
      </c>
      <c r="E19">
        <v>70</v>
      </c>
      <c r="F19">
        <v>50</v>
      </c>
      <c r="G19">
        <v>75</v>
      </c>
      <c r="H19">
        <v>0</v>
      </c>
      <c r="I19" s="12">
        <f t="shared" si="3"/>
        <v>54.166666666666664</v>
      </c>
      <c r="J19">
        <v>8</v>
      </c>
      <c r="K19">
        <v>7</v>
      </c>
      <c r="L19">
        <v>0</v>
      </c>
      <c r="M19">
        <v>8</v>
      </c>
      <c r="N19">
        <v>9</v>
      </c>
      <c r="O19">
        <v>7</v>
      </c>
      <c r="P19">
        <v>5</v>
      </c>
      <c r="Q19">
        <v>6</v>
      </c>
      <c r="R19">
        <v>4</v>
      </c>
      <c r="S19">
        <v>7</v>
      </c>
      <c r="T19" s="13">
        <f t="shared" si="4"/>
        <v>61</v>
      </c>
      <c r="U19">
        <v>56</v>
      </c>
      <c r="V19">
        <v>52</v>
      </c>
      <c r="W19" s="13">
        <f t="shared" si="5"/>
        <v>54</v>
      </c>
      <c r="X19" s="13">
        <v>60</v>
      </c>
      <c r="Y19" s="12">
        <f t="shared" si="0"/>
        <v>56.25</v>
      </c>
      <c r="Z19" s="14" t="str">
        <f t="shared" si="1"/>
        <v>F</v>
      </c>
      <c r="AA19" t="str">
        <f t="shared" si="2"/>
        <v>RETAKE CS 101</v>
      </c>
      <c r="AB19">
        <f t="shared" si="6"/>
        <v>23</v>
      </c>
    </row>
    <row r="20" spans="1:28" x14ac:dyDescent="0.25">
      <c r="A20" t="s">
        <v>76</v>
      </c>
      <c r="B20">
        <v>85</v>
      </c>
      <c r="C20">
        <v>95</v>
      </c>
      <c r="D20">
        <v>95</v>
      </c>
      <c r="E20">
        <v>100</v>
      </c>
      <c r="F20">
        <v>95</v>
      </c>
      <c r="G20">
        <v>95</v>
      </c>
      <c r="H20">
        <v>100</v>
      </c>
      <c r="I20" s="12">
        <f t="shared" si="3"/>
        <v>96.666666666666671</v>
      </c>
      <c r="J20">
        <v>10</v>
      </c>
      <c r="K20">
        <v>9</v>
      </c>
      <c r="L20">
        <v>10</v>
      </c>
      <c r="M20">
        <v>10</v>
      </c>
      <c r="N20">
        <v>10</v>
      </c>
      <c r="O20">
        <v>10</v>
      </c>
      <c r="P20">
        <v>10</v>
      </c>
      <c r="Q20">
        <v>9</v>
      </c>
      <c r="R20">
        <v>9</v>
      </c>
      <c r="S20">
        <v>10</v>
      </c>
      <c r="T20" s="13">
        <f t="shared" si="4"/>
        <v>97</v>
      </c>
      <c r="U20">
        <v>94</v>
      </c>
      <c r="V20">
        <v>90</v>
      </c>
      <c r="W20" s="13">
        <f t="shared" si="5"/>
        <v>92</v>
      </c>
      <c r="X20" s="13">
        <v>88</v>
      </c>
      <c r="Y20" s="12">
        <f t="shared" si="0"/>
        <v>92.9</v>
      </c>
      <c r="Z20" s="14" t="str">
        <f t="shared" si="1"/>
        <v>A-</v>
      </c>
      <c r="AA20" t="str">
        <f t="shared" si="2"/>
        <v>Enroll in CS 202</v>
      </c>
      <c r="AB20">
        <f t="shared" si="6"/>
        <v>5</v>
      </c>
    </row>
    <row r="21" spans="1:28" x14ac:dyDescent="0.25">
      <c r="A21" t="s">
        <v>77</v>
      </c>
      <c r="B21">
        <v>100</v>
      </c>
      <c r="C21">
        <v>85</v>
      </c>
      <c r="D21">
        <v>90</v>
      </c>
      <c r="E21">
        <v>85</v>
      </c>
      <c r="F21">
        <v>95</v>
      </c>
      <c r="G21">
        <v>95</v>
      </c>
      <c r="H21">
        <v>95</v>
      </c>
      <c r="I21" s="12">
        <f t="shared" si="3"/>
        <v>93.333333333333329</v>
      </c>
      <c r="J21">
        <v>7</v>
      </c>
      <c r="K21">
        <v>6</v>
      </c>
      <c r="L21">
        <v>8</v>
      </c>
      <c r="M21">
        <v>10</v>
      </c>
      <c r="N21">
        <v>8</v>
      </c>
      <c r="O21">
        <v>8</v>
      </c>
      <c r="P21">
        <v>8</v>
      </c>
      <c r="Q21">
        <v>7</v>
      </c>
      <c r="R21">
        <v>6</v>
      </c>
      <c r="S21">
        <v>5</v>
      </c>
      <c r="T21" s="13">
        <f t="shared" si="4"/>
        <v>73</v>
      </c>
      <c r="U21">
        <v>76</v>
      </c>
      <c r="V21">
        <v>84</v>
      </c>
      <c r="W21" s="13">
        <f t="shared" si="5"/>
        <v>80</v>
      </c>
      <c r="X21" s="13">
        <v>74</v>
      </c>
      <c r="Y21" s="12">
        <f t="shared" si="0"/>
        <v>81.8</v>
      </c>
      <c r="Z21" s="14" t="str">
        <f t="shared" si="1"/>
        <v>B-</v>
      </c>
      <c r="AA21" t="str">
        <f t="shared" si="2"/>
        <v>Enroll in CS 202</v>
      </c>
      <c r="AB21">
        <f t="shared" si="6"/>
        <v>11</v>
      </c>
    </row>
    <row r="22" spans="1:28" x14ac:dyDescent="0.25">
      <c r="A22" t="s">
        <v>78</v>
      </c>
      <c r="B22">
        <v>90</v>
      </c>
      <c r="C22">
        <v>85</v>
      </c>
      <c r="D22">
        <v>90</v>
      </c>
      <c r="E22">
        <v>75</v>
      </c>
      <c r="F22">
        <v>85</v>
      </c>
      <c r="G22">
        <v>90</v>
      </c>
      <c r="H22">
        <v>90</v>
      </c>
      <c r="I22" s="12">
        <f t="shared" si="3"/>
        <v>88.333333333333329</v>
      </c>
      <c r="J22">
        <v>8</v>
      </c>
      <c r="K22">
        <v>9</v>
      </c>
      <c r="L22">
        <v>7</v>
      </c>
      <c r="M22">
        <v>10</v>
      </c>
      <c r="N22">
        <v>10</v>
      </c>
      <c r="O22">
        <v>8</v>
      </c>
      <c r="P22">
        <v>10</v>
      </c>
      <c r="Q22">
        <v>8</v>
      </c>
      <c r="R22">
        <v>9</v>
      </c>
      <c r="S22">
        <v>7</v>
      </c>
      <c r="T22" s="13">
        <f t="shared" si="4"/>
        <v>86</v>
      </c>
      <c r="U22">
        <v>82</v>
      </c>
      <c r="V22">
        <v>76</v>
      </c>
      <c r="W22" s="13">
        <f t="shared" si="5"/>
        <v>79</v>
      </c>
      <c r="X22" s="13">
        <v>86</v>
      </c>
      <c r="Y22" s="12">
        <f t="shared" si="0"/>
        <v>84.25</v>
      </c>
      <c r="Z22" s="14" t="str">
        <f t="shared" si="1"/>
        <v>B</v>
      </c>
      <c r="AA22" t="str">
        <f t="shared" si="2"/>
        <v>Enroll in CS 202</v>
      </c>
      <c r="AB22">
        <f t="shared" si="6"/>
        <v>9</v>
      </c>
    </row>
    <row r="23" spans="1:28" x14ac:dyDescent="0.25">
      <c r="A23" t="s">
        <v>79</v>
      </c>
      <c r="B23">
        <v>75</v>
      </c>
      <c r="C23">
        <v>60</v>
      </c>
      <c r="D23">
        <v>85</v>
      </c>
      <c r="E23">
        <v>70</v>
      </c>
      <c r="F23">
        <v>80</v>
      </c>
      <c r="G23">
        <v>75</v>
      </c>
      <c r="H23">
        <v>70</v>
      </c>
      <c r="I23" s="12">
        <f t="shared" si="3"/>
        <v>75.833333333333329</v>
      </c>
      <c r="J23">
        <v>10</v>
      </c>
      <c r="K23">
        <v>8</v>
      </c>
      <c r="L23">
        <v>6</v>
      </c>
      <c r="M23">
        <v>8</v>
      </c>
      <c r="N23">
        <v>7</v>
      </c>
      <c r="O23">
        <v>7</v>
      </c>
      <c r="P23">
        <v>4</v>
      </c>
      <c r="Q23">
        <v>0</v>
      </c>
      <c r="R23">
        <v>5</v>
      </c>
      <c r="S23">
        <v>7</v>
      </c>
      <c r="T23" s="13">
        <f t="shared" si="4"/>
        <v>62</v>
      </c>
      <c r="U23">
        <v>50</v>
      </c>
      <c r="V23">
        <v>64</v>
      </c>
      <c r="W23" s="13">
        <f t="shared" si="5"/>
        <v>57</v>
      </c>
      <c r="X23" s="13">
        <v>68</v>
      </c>
      <c r="Y23" s="12">
        <f t="shared" si="0"/>
        <v>65.899999999999991</v>
      </c>
      <c r="Z23" s="14" t="str">
        <f t="shared" si="1"/>
        <v>D</v>
      </c>
      <c r="AA23" t="str">
        <f t="shared" si="2"/>
        <v>RETAKE CS 101</v>
      </c>
      <c r="AB23">
        <f t="shared" si="6"/>
        <v>20</v>
      </c>
    </row>
    <row r="24" spans="1:28" x14ac:dyDescent="0.25">
      <c r="A24" t="s">
        <v>80</v>
      </c>
      <c r="B24">
        <v>85</v>
      </c>
      <c r="C24">
        <v>70</v>
      </c>
      <c r="D24">
        <v>70</v>
      </c>
      <c r="E24">
        <v>75</v>
      </c>
      <c r="F24">
        <v>80</v>
      </c>
      <c r="G24">
        <v>75</v>
      </c>
      <c r="H24">
        <v>0</v>
      </c>
      <c r="I24" s="12">
        <f t="shared" si="3"/>
        <v>75.833333333333329</v>
      </c>
      <c r="J24">
        <v>6</v>
      </c>
      <c r="K24">
        <v>0</v>
      </c>
      <c r="L24">
        <v>8</v>
      </c>
      <c r="M24">
        <v>8</v>
      </c>
      <c r="N24">
        <v>7</v>
      </c>
      <c r="O24">
        <v>8</v>
      </c>
      <c r="P24">
        <v>0</v>
      </c>
      <c r="Q24">
        <v>6</v>
      </c>
      <c r="R24">
        <v>5</v>
      </c>
      <c r="S24">
        <v>8</v>
      </c>
      <c r="T24" s="13">
        <f t="shared" si="4"/>
        <v>56</v>
      </c>
      <c r="U24">
        <v>54</v>
      </c>
      <c r="V24">
        <v>50</v>
      </c>
      <c r="W24" s="13">
        <f t="shared" si="5"/>
        <v>52</v>
      </c>
      <c r="X24" s="13">
        <v>48</v>
      </c>
      <c r="Y24" s="12">
        <f t="shared" si="0"/>
        <v>58.55</v>
      </c>
      <c r="Z24" s="14" t="str">
        <f t="shared" si="1"/>
        <v>F</v>
      </c>
      <c r="AA24" t="str">
        <f t="shared" si="2"/>
        <v>RETAKE CS 101</v>
      </c>
      <c r="AB24">
        <f t="shared" si="6"/>
        <v>22</v>
      </c>
    </row>
    <row r="25" spans="1:28" x14ac:dyDescent="0.25">
      <c r="A25" t="s">
        <v>81</v>
      </c>
      <c r="B25">
        <v>85</v>
      </c>
      <c r="C25">
        <v>75</v>
      </c>
      <c r="D25">
        <v>70</v>
      </c>
      <c r="E25">
        <v>60</v>
      </c>
      <c r="F25">
        <v>80</v>
      </c>
      <c r="G25">
        <v>70</v>
      </c>
      <c r="H25">
        <v>85</v>
      </c>
      <c r="I25" s="12">
        <f t="shared" si="3"/>
        <v>77.5</v>
      </c>
      <c r="J25">
        <v>0</v>
      </c>
      <c r="K25">
        <v>5</v>
      </c>
      <c r="L25">
        <v>8</v>
      </c>
      <c r="M25">
        <v>10</v>
      </c>
      <c r="N25">
        <v>8</v>
      </c>
      <c r="O25">
        <v>8</v>
      </c>
      <c r="P25">
        <v>8</v>
      </c>
      <c r="Q25">
        <v>7</v>
      </c>
      <c r="R25">
        <v>8</v>
      </c>
      <c r="S25">
        <v>7</v>
      </c>
      <c r="T25" s="13">
        <f t="shared" si="4"/>
        <v>69</v>
      </c>
      <c r="U25">
        <v>68</v>
      </c>
      <c r="V25">
        <v>62</v>
      </c>
      <c r="W25" s="13">
        <f t="shared" si="5"/>
        <v>65</v>
      </c>
      <c r="X25" s="13">
        <v>74</v>
      </c>
      <c r="Y25" s="12">
        <f t="shared" si="0"/>
        <v>71.400000000000006</v>
      </c>
      <c r="Z25" s="14" t="str">
        <f t="shared" si="1"/>
        <v>C-</v>
      </c>
      <c r="AA25" t="str">
        <f t="shared" si="2"/>
        <v>Enroll in CS 202</v>
      </c>
      <c r="AB25">
        <f t="shared" si="6"/>
        <v>17</v>
      </c>
    </row>
    <row r="26" spans="1:28" x14ac:dyDescent="0.25">
      <c r="A26" t="s">
        <v>82</v>
      </c>
      <c r="B26">
        <v>80</v>
      </c>
      <c r="C26">
        <v>100</v>
      </c>
      <c r="D26">
        <v>95</v>
      </c>
      <c r="E26">
        <v>95</v>
      </c>
      <c r="F26">
        <v>90</v>
      </c>
      <c r="G26">
        <v>85</v>
      </c>
      <c r="H26">
        <v>95</v>
      </c>
      <c r="I26" s="12">
        <f t="shared" si="3"/>
        <v>93.333333333333329</v>
      </c>
      <c r="J26">
        <v>10</v>
      </c>
      <c r="K26">
        <v>10</v>
      </c>
      <c r="L26">
        <v>9</v>
      </c>
      <c r="M26">
        <v>9</v>
      </c>
      <c r="N26">
        <v>10</v>
      </c>
      <c r="O26">
        <v>9</v>
      </c>
      <c r="P26">
        <v>10</v>
      </c>
      <c r="Q26">
        <v>9</v>
      </c>
      <c r="R26">
        <v>9</v>
      </c>
      <c r="S26">
        <v>10</v>
      </c>
      <c r="T26" s="13">
        <f t="shared" si="4"/>
        <v>95</v>
      </c>
      <c r="U26">
        <v>98</v>
      </c>
      <c r="V26">
        <v>96</v>
      </c>
      <c r="W26" s="13">
        <f t="shared" si="5"/>
        <v>97</v>
      </c>
      <c r="X26" s="13">
        <v>100</v>
      </c>
      <c r="Y26" s="12">
        <f t="shared" si="0"/>
        <v>96.449999999999989</v>
      </c>
      <c r="Z26" s="14" t="str">
        <f t="shared" si="1"/>
        <v>A</v>
      </c>
      <c r="AA26" t="str">
        <f t="shared" si="2"/>
        <v>Enroll in CS 202</v>
      </c>
      <c r="AB26">
        <f t="shared" si="6"/>
        <v>2</v>
      </c>
    </row>
    <row r="27" spans="1:28" x14ac:dyDescent="0.25">
      <c r="A27" t="s">
        <v>83</v>
      </c>
      <c r="B27">
        <v>75</v>
      </c>
      <c r="C27">
        <v>80</v>
      </c>
      <c r="D27">
        <v>80</v>
      </c>
      <c r="E27">
        <v>85</v>
      </c>
      <c r="F27">
        <v>75</v>
      </c>
      <c r="G27">
        <v>80</v>
      </c>
      <c r="H27">
        <v>80</v>
      </c>
      <c r="I27" s="12">
        <f t="shared" si="3"/>
        <v>80</v>
      </c>
      <c r="J27">
        <v>9</v>
      </c>
      <c r="K27">
        <v>8</v>
      </c>
      <c r="L27">
        <v>9</v>
      </c>
      <c r="M27">
        <v>10</v>
      </c>
      <c r="N27">
        <v>8</v>
      </c>
      <c r="O27">
        <v>8</v>
      </c>
      <c r="P27">
        <v>8</v>
      </c>
      <c r="Q27">
        <v>7</v>
      </c>
      <c r="R27">
        <v>8</v>
      </c>
      <c r="S27">
        <v>7</v>
      </c>
      <c r="T27" s="13">
        <f t="shared" si="4"/>
        <v>82</v>
      </c>
      <c r="U27">
        <v>86</v>
      </c>
      <c r="V27">
        <v>90</v>
      </c>
      <c r="W27" s="13">
        <f t="shared" si="5"/>
        <v>88</v>
      </c>
      <c r="X27" s="13">
        <v>94</v>
      </c>
      <c r="Y27" s="12">
        <f t="shared" si="0"/>
        <v>86.5</v>
      </c>
      <c r="Z27" s="14" t="str">
        <f t="shared" si="1"/>
        <v>B</v>
      </c>
      <c r="AA27" t="str">
        <f t="shared" si="2"/>
        <v>Enroll in CS 202</v>
      </c>
      <c r="AB27">
        <f t="shared" si="6"/>
        <v>8</v>
      </c>
    </row>
    <row r="28" spans="1:28" x14ac:dyDescent="0.25">
      <c r="A28" t="s">
        <v>84</v>
      </c>
      <c r="B28">
        <v>55</v>
      </c>
      <c r="C28">
        <v>70</v>
      </c>
      <c r="D28">
        <v>75</v>
      </c>
      <c r="E28">
        <v>75</v>
      </c>
      <c r="F28">
        <v>70</v>
      </c>
      <c r="G28">
        <v>80</v>
      </c>
      <c r="H28">
        <v>0</v>
      </c>
      <c r="I28" s="12">
        <f t="shared" si="3"/>
        <v>70.833333333333329</v>
      </c>
      <c r="J28">
        <v>0</v>
      </c>
      <c r="K28">
        <v>5</v>
      </c>
      <c r="L28">
        <v>8</v>
      </c>
      <c r="M28">
        <v>8</v>
      </c>
      <c r="N28">
        <v>9</v>
      </c>
      <c r="O28">
        <v>8</v>
      </c>
      <c r="P28">
        <v>9</v>
      </c>
      <c r="Q28">
        <v>6</v>
      </c>
      <c r="R28">
        <v>7</v>
      </c>
      <c r="S28">
        <v>7</v>
      </c>
      <c r="T28" s="13">
        <f t="shared" si="4"/>
        <v>67</v>
      </c>
      <c r="U28">
        <v>78</v>
      </c>
      <c r="V28">
        <v>74</v>
      </c>
      <c r="W28" s="13">
        <f t="shared" si="5"/>
        <v>76</v>
      </c>
      <c r="X28" s="13">
        <v>74</v>
      </c>
      <c r="Y28" s="12">
        <f t="shared" si="0"/>
        <v>73.05</v>
      </c>
      <c r="Z28" s="14" t="str">
        <f t="shared" si="1"/>
        <v>C</v>
      </c>
      <c r="AA28" t="str">
        <f t="shared" si="2"/>
        <v>Enroll in CS 202</v>
      </c>
      <c r="AB28">
        <f t="shared" si="6"/>
        <v>16</v>
      </c>
    </row>
    <row r="29" spans="1:28" x14ac:dyDescent="0.25">
      <c r="A29" t="s">
        <v>85</v>
      </c>
      <c r="B29">
        <v>100</v>
      </c>
      <c r="C29">
        <v>95</v>
      </c>
      <c r="D29">
        <v>95</v>
      </c>
      <c r="E29">
        <v>100</v>
      </c>
      <c r="F29">
        <v>90</v>
      </c>
      <c r="G29">
        <v>100</v>
      </c>
      <c r="H29">
        <v>80</v>
      </c>
      <c r="I29" s="12">
        <f t="shared" si="3"/>
        <v>96.666666666666671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>
        <v>10</v>
      </c>
      <c r="Q29">
        <v>10</v>
      </c>
      <c r="R29">
        <v>10</v>
      </c>
      <c r="S29">
        <v>10</v>
      </c>
      <c r="T29" s="13">
        <f t="shared" si="4"/>
        <v>100</v>
      </c>
      <c r="U29">
        <v>96</v>
      </c>
      <c r="V29">
        <v>100</v>
      </c>
      <c r="W29" s="13">
        <f t="shared" si="5"/>
        <v>98</v>
      </c>
      <c r="X29" s="13">
        <v>100</v>
      </c>
      <c r="Y29" s="12">
        <f t="shared" si="0"/>
        <v>98.3</v>
      </c>
      <c r="Z29" s="14" t="str">
        <f t="shared" si="1"/>
        <v>A</v>
      </c>
      <c r="AA29" t="str">
        <f t="shared" si="2"/>
        <v>Enroll in CS 202</v>
      </c>
      <c r="AB29">
        <f t="shared" si="6"/>
        <v>1</v>
      </c>
    </row>
    <row r="30" spans="1:28" x14ac:dyDescent="0.25">
      <c r="A30" t="s">
        <v>86</v>
      </c>
      <c r="B30">
        <v>80</v>
      </c>
      <c r="C30">
        <v>75</v>
      </c>
      <c r="D30">
        <v>85</v>
      </c>
      <c r="E30">
        <v>55</v>
      </c>
      <c r="F30">
        <v>70</v>
      </c>
      <c r="G30">
        <v>74</v>
      </c>
      <c r="H30">
        <v>76</v>
      </c>
      <c r="I30" s="12">
        <f t="shared" si="3"/>
        <v>76.666666666666671</v>
      </c>
      <c r="J30">
        <v>8</v>
      </c>
      <c r="K30">
        <v>0</v>
      </c>
      <c r="L30">
        <v>7</v>
      </c>
      <c r="M30">
        <v>8</v>
      </c>
      <c r="N30">
        <v>8</v>
      </c>
      <c r="O30">
        <v>9</v>
      </c>
      <c r="P30">
        <v>8</v>
      </c>
      <c r="Q30">
        <v>8</v>
      </c>
      <c r="R30">
        <v>9</v>
      </c>
      <c r="S30">
        <v>8</v>
      </c>
      <c r="T30" s="20">
        <f t="shared" si="4"/>
        <v>73</v>
      </c>
      <c r="U30">
        <v>74</v>
      </c>
      <c r="V30">
        <v>68</v>
      </c>
      <c r="W30" s="13">
        <f t="shared" si="5"/>
        <v>71</v>
      </c>
      <c r="X30" s="13">
        <v>64</v>
      </c>
      <c r="Y30" s="12">
        <f t="shared" si="0"/>
        <v>71.150000000000006</v>
      </c>
      <c r="Z30" s="14" t="str">
        <f t="shared" si="1"/>
        <v>C-</v>
      </c>
      <c r="AA30" t="str">
        <f t="shared" si="2"/>
        <v>Enroll in CS 202</v>
      </c>
      <c r="AB30">
        <f t="shared" si="6"/>
        <v>18</v>
      </c>
    </row>
    <row r="31" spans="1:28" x14ac:dyDescent="0.25">
      <c r="I31" s="16"/>
    </row>
    <row r="32" spans="1:28" x14ac:dyDescent="0.25">
      <c r="A32" s="11" t="s">
        <v>27</v>
      </c>
      <c r="I32" s="16"/>
    </row>
    <row r="33" spans="1:25" x14ac:dyDescent="0.25">
      <c r="A33" t="s">
        <v>28</v>
      </c>
      <c r="B33" s="15">
        <f>AVERAGE(B8:B30)</f>
        <v>82.391304347826093</v>
      </c>
      <c r="C33" s="15">
        <f t="shared" ref="C33:X33" si="7">AVERAGE(C8:C30)</f>
        <v>82.391304347826093</v>
      </c>
      <c r="D33" s="15">
        <f t="shared" si="7"/>
        <v>77.391304347826093</v>
      </c>
      <c r="E33" s="15">
        <f t="shared" si="7"/>
        <v>81.739130434782609</v>
      </c>
      <c r="F33" s="15">
        <f t="shared" si="7"/>
        <v>75.652173913043484</v>
      </c>
      <c r="G33" s="15">
        <f t="shared" si="7"/>
        <v>81.478260869565219</v>
      </c>
      <c r="H33" s="15">
        <f t="shared" si="7"/>
        <v>71.782608695652172</v>
      </c>
      <c r="I33" s="2">
        <f t="shared" si="7"/>
        <v>82.499999999999986</v>
      </c>
      <c r="J33" s="15">
        <f t="shared" si="7"/>
        <v>8</v>
      </c>
      <c r="K33" s="15">
        <f t="shared" si="7"/>
        <v>7.7391304347826084</v>
      </c>
      <c r="L33" s="15">
        <f t="shared" si="7"/>
        <v>8.4782608695652169</v>
      </c>
      <c r="M33" s="15">
        <f t="shared" si="7"/>
        <v>8.8695652173913047</v>
      </c>
      <c r="N33" s="15">
        <f t="shared" si="7"/>
        <v>9.0869565217391308</v>
      </c>
      <c r="O33" s="15">
        <f t="shared" si="7"/>
        <v>8.3478260869565215</v>
      </c>
      <c r="P33" s="15">
        <f t="shared" si="7"/>
        <v>7.6086956521739131</v>
      </c>
      <c r="Q33" s="15">
        <f t="shared" si="7"/>
        <v>7.5217391304347823</v>
      </c>
      <c r="R33" s="15">
        <f t="shared" si="7"/>
        <v>7.3913043478260869</v>
      </c>
      <c r="S33" s="15">
        <f t="shared" si="7"/>
        <v>7.6956521739130439</v>
      </c>
      <c r="T33" s="2">
        <f t="shared" si="7"/>
        <v>80.739130434782609</v>
      </c>
      <c r="U33" s="15">
        <f t="shared" si="7"/>
        <v>78.086956521739125</v>
      </c>
      <c r="V33" s="15">
        <f t="shared" si="7"/>
        <v>76.782608695652172</v>
      </c>
      <c r="W33" s="15">
        <f t="shared" si="7"/>
        <v>77.434782608695656</v>
      </c>
      <c r="X33" s="15">
        <f t="shared" si="7"/>
        <v>78.086956521739125</v>
      </c>
      <c r="Y33" s="2">
        <f>AVERAGE(Y8:Y30)</f>
        <v>79.447826086956525</v>
      </c>
    </row>
    <row r="34" spans="1:25" x14ac:dyDescent="0.25">
      <c r="A34" t="s">
        <v>29</v>
      </c>
      <c r="B34" s="15">
        <f>MEDIAN(B8:B30)</f>
        <v>80</v>
      </c>
      <c r="C34" s="15">
        <f t="shared" ref="C34:X34" si="8">MEDIAN(C8:C30)</f>
        <v>85</v>
      </c>
      <c r="D34" s="15">
        <f t="shared" si="8"/>
        <v>85</v>
      </c>
      <c r="E34" s="15">
        <f t="shared" si="8"/>
        <v>85</v>
      </c>
      <c r="F34" s="15">
        <f t="shared" si="8"/>
        <v>80</v>
      </c>
      <c r="G34" s="15">
        <f t="shared" si="8"/>
        <v>80</v>
      </c>
      <c r="H34" s="15">
        <f t="shared" si="8"/>
        <v>80</v>
      </c>
      <c r="I34" s="15">
        <f t="shared" si="8"/>
        <v>79.166666666666671</v>
      </c>
      <c r="J34" s="15">
        <f t="shared" si="8"/>
        <v>9</v>
      </c>
      <c r="K34" s="15">
        <f t="shared" si="8"/>
        <v>9</v>
      </c>
      <c r="L34" s="15">
        <f t="shared" si="8"/>
        <v>9</v>
      </c>
      <c r="M34" s="15">
        <f t="shared" si="8"/>
        <v>9</v>
      </c>
      <c r="N34" s="15">
        <f t="shared" si="8"/>
        <v>10</v>
      </c>
      <c r="O34" s="15">
        <f t="shared" si="8"/>
        <v>8</v>
      </c>
      <c r="P34" s="15">
        <f t="shared" si="8"/>
        <v>8</v>
      </c>
      <c r="Q34" s="15">
        <f t="shared" si="8"/>
        <v>8</v>
      </c>
      <c r="R34" s="15">
        <f t="shared" si="8"/>
        <v>8</v>
      </c>
      <c r="S34" s="15">
        <f t="shared" si="8"/>
        <v>8</v>
      </c>
      <c r="T34" s="15">
        <f t="shared" si="8"/>
        <v>82</v>
      </c>
      <c r="U34" s="15">
        <f t="shared" si="8"/>
        <v>78</v>
      </c>
      <c r="V34" s="15">
        <f t="shared" si="8"/>
        <v>76</v>
      </c>
      <c r="W34" s="15">
        <f t="shared" si="8"/>
        <v>78</v>
      </c>
      <c r="X34" s="15">
        <f t="shared" si="8"/>
        <v>80</v>
      </c>
      <c r="Y34" s="15">
        <f>MEDIAN(Y8:Y30)</f>
        <v>79.399999999999991</v>
      </c>
    </row>
    <row r="35" spans="1:25" x14ac:dyDescent="0.25">
      <c r="A35" t="s">
        <v>30</v>
      </c>
      <c r="B35" s="15">
        <f>MIN(B8:B30)</f>
        <v>55</v>
      </c>
      <c r="C35" s="15">
        <f t="shared" ref="C35:X35" si="9">MIN(C8:C30)</f>
        <v>55</v>
      </c>
      <c r="D35" s="15">
        <f t="shared" si="9"/>
        <v>0</v>
      </c>
      <c r="E35" s="15">
        <f t="shared" si="9"/>
        <v>55</v>
      </c>
      <c r="F35" s="15">
        <f t="shared" si="9"/>
        <v>0</v>
      </c>
      <c r="G35" s="15">
        <f t="shared" si="9"/>
        <v>65</v>
      </c>
      <c r="H35" s="15">
        <f t="shared" si="9"/>
        <v>0</v>
      </c>
      <c r="I35" s="15">
        <f t="shared" si="9"/>
        <v>54.166666666666664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9"/>
        <v>7</v>
      </c>
      <c r="O35" s="15">
        <f t="shared" si="9"/>
        <v>7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56</v>
      </c>
      <c r="U35" s="15">
        <f t="shared" si="9"/>
        <v>50</v>
      </c>
      <c r="V35" s="15">
        <f t="shared" si="9"/>
        <v>50</v>
      </c>
      <c r="W35" s="15">
        <f t="shared" si="9"/>
        <v>52</v>
      </c>
      <c r="X35" s="15">
        <f t="shared" si="9"/>
        <v>48</v>
      </c>
      <c r="Y35" s="15">
        <f>MIN(Y8:Y30)</f>
        <v>56.25</v>
      </c>
    </row>
    <row r="36" spans="1:25" x14ac:dyDescent="0.25">
      <c r="A36" t="s">
        <v>31</v>
      </c>
      <c r="B36" s="15">
        <f>MAX(B8:B30)</f>
        <v>100</v>
      </c>
      <c r="C36" s="15">
        <f t="shared" ref="C36:X36" si="10">MAX(C8:C30)</f>
        <v>100</v>
      </c>
      <c r="D36" s="15">
        <f t="shared" si="10"/>
        <v>100</v>
      </c>
      <c r="E36" s="15">
        <f t="shared" si="10"/>
        <v>100</v>
      </c>
      <c r="F36" s="15">
        <f t="shared" si="10"/>
        <v>95</v>
      </c>
      <c r="G36" s="15">
        <f t="shared" si="10"/>
        <v>100</v>
      </c>
      <c r="H36" s="15">
        <f t="shared" si="10"/>
        <v>100</v>
      </c>
      <c r="I36" s="15">
        <f t="shared" si="10"/>
        <v>99.166666666666671</v>
      </c>
      <c r="J36" s="15">
        <f t="shared" si="10"/>
        <v>10</v>
      </c>
      <c r="K36" s="15">
        <f t="shared" si="10"/>
        <v>10</v>
      </c>
      <c r="L36" s="15">
        <f t="shared" si="10"/>
        <v>10</v>
      </c>
      <c r="M36" s="15">
        <f t="shared" si="10"/>
        <v>10</v>
      </c>
      <c r="N36" s="15">
        <f t="shared" si="10"/>
        <v>10</v>
      </c>
      <c r="O36" s="15">
        <f t="shared" si="10"/>
        <v>10</v>
      </c>
      <c r="P36" s="15">
        <f t="shared" si="10"/>
        <v>10</v>
      </c>
      <c r="Q36" s="15">
        <f t="shared" si="10"/>
        <v>10</v>
      </c>
      <c r="R36" s="15">
        <f t="shared" si="10"/>
        <v>10</v>
      </c>
      <c r="S36" s="15">
        <f t="shared" si="10"/>
        <v>10</v>
      </c>
      <c r="T36" s="15">
        <f t="shared" si="10"/>
        <v>100</v>
      </c>
      <c r="U36" s="15">
        <f t="shared" si="10"/>
        <v>98</v>
      </c>
      <c r="V36" s="15">
        <f t="shared" si="10"/>
        <v>100</v>
      </c>
      <c r="W36" s="15">
        <f t="shared" si="10"/>
        <v>98</v>
      </c>
      <c r="X36" s="15">
        <f t="shared" si="10"/>
        <v>100</v>
      </c>
      <c r="Y36" s="15">
        <f>MAX(Y8:Y30)</f>
        <v>98.3</v>
      </c>
    </row>
    <row r="39" spans="1:25" x14ac:dyDescent="0.25">
      <c r="A39" s="11" t="s">
        <v>32</v>
      </c>
      <c r="B39" s="11" t="s">
        <v>33</v>
      </c>
    </row>
    <row r="40" spans="1:25" x14ac:dyDescent="0.25">
      <c r="A40" t="s">
        <v>35</v>
      </c>
      <c r="B40" s="4">
        <v>0.3</v>
      </c>
    </row>
    <row r="41" spans="1:25" x14ac:dyDescent="0.25">
      <c r="A41" t="s">
        <v>37</v>
      </c>
      <c r="B41" s="4">
        <v>0.1</v>
      </c>
    </row>
    <row r="42" spans="1:25" x14ac:dyDescent="0.25">
      <c r="A42" t="s">
        <v>39</v>
      </c>
      <c r="B42" s="4">
        <v>0.35</v>
      </c>
    </row>
    <row r="43" spans="1:25" x14ac:dyDescent="0.25">
      <c r="A43" t="s">
        <v>41</v>
      </c>
      <c r="B43" s="4">
        <v>0.25</v>
      </c>
    </row>
  </sheetData>
  <mergeCells count="1">
    <mergeCell ref="A1:AA1"/>
  </mergeCells>
  <pageMargins left="0.2" right="0.2" top="0.75" bottom="0.75" header="0.3" footer="0.3"/>
  <pageSetup scale="69" orientation="landscape" r:id="rId1"/>
  <headerFooter>
    <oddFooter>&amp;LStudent Name&amp;C&amp;A&amp;R&amp;F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Documentation</vt:lpstr>
      <vt:lpstr>Grades</vt:lpstr>
      <vt:lpstr>Grades!Grades</vt:lpstr>
      <vt:lpstr>Grades</vt:lpstr>
      <vt:lpstr>Passing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2009-05-18T06:47:38Z</cp:lastPrinted>
  <dcterms:created xsi:type="dcterms:W3CDTF">2009-05-18T06:04:51Z</dcterms:created>
  <dcterms:modified xsi:type="dcterms:W3CDTF">2010-05-08T16:28:19Z</dcterms:modified>
</cp:coreProperties>
</file>