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hidePivotFieldList="1" defaultThemeVersion="123820"/>
  <bookViews>
    <workbookView xWindow="-150" yWindow="-420" windowWidth="15600" windowHeight="10110"/>
  </bookViews>
  <sheets>
    <sheet name="January Data" sheetId="4" r:id="rId1"/>
    <sheet name="January Totals" sheetId="5" r:id="rId2"/>
    <sheet name="January Range" sheetId="6" r:id="rId3"/>
  </sheets>
  <definedNames>
    <definedName name="_xlnm.Database">#REF!</definedName>
    <definedName name="FilterData">#REF!</definedName>
    <definedName name="_xlnm.Print_Titles" localSheetId="0">'January Data'!$A:$B,'January Data'!$5:$5</definedName>
  </definedNames>
  <calcPr calcId="144525"/>
  <webPublishing codePage="1252"/>
</workbook>
</file>

<file path=xl/calcChain.xml><?xml version="1.0" encoding="utf-8"?>
<calcChain xmlns="http://schemas.openxmlformats.org/spreadsheetml/2006/main">
  <c r="I6" i="6" l="1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H76" i="6"/>
  <c r="J76" i="6" l="1"/>
  <c r="I76" i="6"/>
</calcChain>
</file>

<file path=xl/sharedStrings.xml><?xml version="1.0" encoding="utf-8"?>
<sst xmlns="http://schemas.openxmlformats.org/spreadsheetml/2006/main" count="1300" uniqueCount="99">
  <si>
    <t>The Spa Experts</t>
  </si>
  <si>
    <t>Manufacturer</t>
  </si>
  <si>
    <t>Port-a-Spa</t>
  </si>
  <si>
    <t>Serenity Spas</t>
  </si>
  <si>
    <t>The Original Hot Tub</t>
  </si>
  <si>
    <t>Finance</t>
  </si>
  <si>
    <t>Amount</t>
  </si>
  <si>
    <t>Standard</t>
  </si>
  <si>
    <t>Promotion</t>
  </si>
  <si>
    <t>Date</t>
  </si>
  <si>
    <t>Monthly Transactions</t>
  </si>
  <si>
    <t>Paid in Full</t>
  </si>
  <si>
    <t>Transaction</t>
  </si>
  <si>
    <t>Payment Type</t>
  </si>
  <si>
    <t>Transaction Number</t>
  </si>
  <si>
    <t>2012-001</t>
  </si>
  <si>
    <t>2012-002</t>
  </si>
  <si>
    <t>2012-003</t>
  </si>
  <si>
    <t>2012-004</t>
  </si>
  <si>
    <t>2012-005</t>
  </si>
  <si>
    <t>2012-006</t>
  </si>
  <si>
    <t>2012-007</t>
  </si>
  <si>
    <t>2012-008</t>
  </si>
  <si>
    <t>2012-009</t>
  </si>
  <si>
    <t>2012-010</t>
  </si>
  <si>
    <t>2012-011</t>
  </si>
  <si>
    <t>2012-012</t>
  </si>
  <si>
    <t>2012-013</t>
  </si>
  <si>
    <t>2012-014</t>
  </si>
  <si>
    <t>2012-015</t>
  </si>
  <si>
    <t>2012-016</t>
  </si>
  <si>
    <t>2012-017</t>
  </si>
  <si>
    <t>2012-018</t>
  </si>
  <si>
    <t>2012-019</t>
  </si>
  <si>
    <t>2012-020</t>
  </si>
  <si>
    <t>2012-021</t>
  </si>
  <si>
    <t>2012-022</t>
  </si>
  <si>
    <t>2012-023</t>
  </si>
  <si>
    <t>2012-024</t>
  </si>
  <si>
    <t>2012-025</t>
  </si>
  <si>
    <t>2012-026</t>
  </si>
  <si>
    <t>2012-027</t>
  </si>
  <si>
    <t>2012-028</t>
  </si>
  <si>
    <t>2012-029</t>
  </si>
  <si>
    <t>2012-031</t>
  </si>
  <si>
    <t>2012-032</t>
  </si>
  <si>
    <t>2012-033</t>
  </si>
  <si>
    <t>2012-034</t>
  </si>
  <si>
    <t>2012-035</t>
  </si>
  <si>
    <t>2012-036</t>
  </si>
  <si>
    <t>2012-037</t>
  </si>
  <si>
    <t>2012-038</t>
  </si>
  <si>
    <t>2012-039</t>
  </si>
  <si>
    <t>2012-040</t>
  </si>
  <si>
    <t>2012-041</t>
  </si>
  <si>
    <t>2012-042</t>
  </si>
  <si>
    <t>2012-043</t>
  </si>
  <si>
    <t>2012-044</t>
  </si>
  <si>
    <t>2012-045</t>
  </si>
  <si>
    <t>2012-046</t>
  </si>
  <si>
    <t>2012-047</t>
  </si>
  <si>
    <t>2012-048</t>
  </si>
  <si>
    <t>2012-049</t>
  </si>
  <si>
    <t>2012-050</t>
  </si>
  <si>
    <t>2012-051</t>
  </si>
  <si>
    <t>2012-052</t>
  </si>
  <si>
    <t>2012-053</t>
  </si>
  <si>
    <t>2012-054</t>
  </si>
  <si>
    <t>2012-055</t>
  </si>
  <si>
    <t>2012-056</t>
  </si>
  <si>
    <t>2012-057</t>
  </si>
  <si>
    <t>2012-058</t>
  </si>
  <si>
    <t>2012-059</t>
  </si>
  <si>
    <t>2012-060</t>
  </si>
  <si>
    <t>2012-061</t>
  </si>
  <si>
    <t>2012-062</t>
  </si>
  <si>
    <t>2012-063</t>
  </si>
  <si>
    <t>2012-064</t>
  </si>
  <si>
    <t>2012-065</t>
  </si>
  <si>
    <t>2012-066</t>
  </si>
  <si>
    <t>2012-067</t>
  </si>
  <si>
    <t>2012-068</t>
  </si>
  <si>
    <t>2012-069</t>
  </si>
  <si>
    <t>Deanne</t>
  </si>
  <si>
    <t>McGuire</t>
  </si>
  <si>
    <t>Grant</t>
  </si>
  <si>
    <t>Ingersoll</t>
  </si>
  <si>
    <t>Oleta</t>
  </si>
  <si>
    <t>Fairbanks</t>
  </si>
  <si>
    <t>Seth</t>
  </si>
  <si>
    <t>Prescott</t>
  </si>
  <si>
    <t>Down Payment Requirement:</t>
  </si>
  <si>
    <t>Sales Rep First Name</t>
  </si>
  <si>
    <t>Sales Rep Last Name</t>
  </si>
  <si>
    <t>Owed</t>
  </si>
  <si>
    <t>2012-070</t>
  </si>
  <si>
    <t>Down Payment</t>
  </si>
  <si>
    <t>Total</t>
  </si>
  <si>
    <t>2012-030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</si>
</sst>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22"/>
      <color theme="0"/>
      <name val="Comic Sans MS"/>
      <family val="4"/>
    </font>
    <font>
      <sz val="11"/>
      <color theme="3" tint="-0.249977111117893"/>
      <name val="Comic Sans MS"/>
      <family val="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/>
    <xf numFmtId="9" fontId="3" fillId="0" borderId="0" xfId="2" applyFont="1" applyAlignment="1"/>
    <xf numFmtId="164" fontId="3" fillId="0" borderId="0" xfId="1" applyNumberFormat="1" applyFont="1" applyAlignment="1"/>
    <xf numFmtId="0" fontId="4" fillId="0" borderId="0" xfId="0" applyFont="1" applyBorder="1" applyAlignment="1"/>
    <xf numFmtId="9" fontId="4" fillId="0" borderId="0" xfId="2" applyFont="1" applyAlignment="1"/>
    <xf numFmtId="164" fontId="4" fillId="0" borderId="0" xfId="1" applyNumberFormat="1" applyFont="1" applyAlignment="1"/>
    <xf numFmtId="0" fontId="0" fillId="0" borderId="0" xfId="0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9" fontId="1" fillId="0" borderId="0" xfId="2" applyFont="1" applyAlignment="1"/>
    <xf numFmtId="164" fontId="1" fillId="0" borderId="0" xfId="1" applyNumberFormat="1" applyFont="1" applyAlignment="1"/>
    <xf numFmtId="0" fontId="1" fillId="0" borderId="0" xfId="0" applyFont="1" applyFill="1" applyBorder="1" applyAlignment="1"/>
    <xf numFmtId="165" fontId="3" fillId="0" borderId="0" xfId="0" applyNumberFormat="1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/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44" fontId="0" fillId="0" borderId="0" xfId="1" applyFont="1"/>
    <xf numFmtId="44" fontId="4" fillId="0" borderId="0" xfId="1" applyFont="1"/>
    <xf numFmtId="44" fontId="1" fillId="0" borderId="0" xfId="1" applyFont="1"/>
    <xf numFmtId="44" fontId="3" fillId="0" borderId="0" xfId="1" applyFont="1"/>
    <xf numFmtId="44" fontId="0" fillId="0" borderId="0" xfId="0" applyNumberFormat="1"/>
    <xf numFmtId="0" fontId="8" fillId="0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164" fontId="0" fillId="0" borderId="0" xfId="0" applyNumberFormat="1" applyFont="1"/>
    <xf numFmtId="44" fontId="0" fillId="0" borderId="0" xfId="0" applyNumberFormat="1" applyFont="1"/>
    <xf numFmtId="0" fontId="0" fillId="0" borderId="0" xfId="0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 applyAlignment="1"/>
    <xf numFmtId="164" fontId="9" fillId="0" borderId="0" xfId="1" applyNumberFormat="1" applyFont="1"/>
    <xf numFmtId="9" fontId="0" fillId="0" borderId="0" xfId="2" applyFont="1"/>
    <xf numFmtId="0" fontId="8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8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5:J75" totalsRowShown="0">
  <autoFilter ref="A5:J75"/>
  <tableColumns count="10">
    <tableColumn id="1" name="Transaction Number" dataDxfId="37"/>
    <tableColumn id="2" name="Date" dataDxfId="36"/>
    <tableColumn id="4" name="Sales Rep First Name" dataDxfId="35"/>
    <tableColumn id="5" name="Sales Rep Last Name" dataDxfId="34"/>
    <tableColumn id="6" name="Manufacturer" dataDxfId="33"/>
    <tableColumn id="7" name="Payment Type" dataDxfId="32" dataCellStyle="Percent"/>
    <tableColumn id="8" name="Transaction" dataDxfId="31" dataCellStyle="Currency"/>
    <tableColumn id="9" name="Amount" dataDxfId="30" dataCellStyle="Currency"/>
    <tableColumn id="3" name="Down Payment" dataDxfId="29" dataCellStyle="Currency"/>
    <tableColumn id="10" name="Owed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75" totalsRowShown="0">
  <autoFilter ref="A5:J75"/>
  <tableColumns count="10">
    <tableColumn id="1" name="Transaction Number" dataDxfId="28"/>
    <tableColumn id="2" name="Date" dataDxfId="27"/>
    <tableColumn id="4" name="Sales Rep First Name" dataDxfId="26"/>
    <tableColumn id="5" name="Sales Rep Last Name" dataDxfId="25"/>
    <tableColumn id="6" name="Manufacturer" dataDxfId="24"/>
    <tableColumn id="7" name="Payment Type" dataDxfId="23" dataCellStyle="Percent"/>
    <tableColumn id="8" name="Transaction" dataDxfId="22" dataCellStyle="Currency"/>
    <tableColumn id="9" name="Amount" dataDxfId="21" dataCellStyle="Currency"/>
    <tableColumn id="10" name="Down Payment" dataDxfId="20" dataCellStyle="Currency"/>
    <tableColumn id="11" name="Owed" dataCellStyle="Currency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5:J76" totalsRowCount="1">
  <autoFilter ref="A5:J75"/>
  <tableColumns count="10">
    <tableColumn id="1" name="Transaction Number" totalsRowLabel="Total" dataDxfId="19" totalsRowDxfId="18"/>
    <tableColumn id="2" name="Date" dataDxfId="17" totalsRowDxfId="16"/>
    <tableColumn id="4" name="Sales Rep First Name" dataDxfId="15" totalsRowDxfId="14"/>
    <tableColumn id="5" name="Sales Rep Last Name" dataDxfId="13" totalsRowDxfId="12"/>
    <tableColumn id="6" name="Manufacturer" dataDxfId="11" totalsRowDxfId="10"/>
    <tableColumn id="7" name="Payment Type" dataDxfId="9" totalsRowDxfId="8" dataCellStyle="Percent"/>
    <tableColumn id="8" name="Transaction" dataDxfId="7" totalsRowDxfId="6" dataCellStyle="Currency"/>
    <tableColumn id="9" name="Amount" totalsRowFunction="sum" dataDxfId="5" totalsRowDxfId="4" dataCellStyle="Currency"/>
    <tableColumn id="10" name="Down Payment" totalsRowFunction="sum" dataDxfId="3" totalsRowDxfId="2" dataCellStyle="Currency">
      <calculatedColumnFormula>IF(Table2[Payment Type]="Paid in Full",Table2[Amount],Table2[Amount]*$C$3)</calculatedColumnFormula>
    </tableColumn>
    <tableColumn id="11" name="Owed" totalsRowFunction="sum" dataDxfId="1" totalsRowDxfId="0" dataCellStyle="Currency">
      <calculatedColumnFormula>Table2[Amount]-Table2[Down Payment]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zoomScaleSheetLayoutView="100" workbookViewId="0">
      <selection sqref="A1:J1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2.7109375" customWidth="1"/>
    <col min="8" max="8" width="14.85546875" customWidth="1"/>
    <col min="9" max="10" width="11.7109375" customWidth="1"/>
    <col min="11" max="11" width="11.42578125" customWidth="1"/>
  </cols>
  <sheetData>
    <row r="1" spans="1:11" ht="33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6.5" x14ac:dyDescent="0.3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6.5" x14ac:dyDescent="0.3">
      <c r="A3" s="26" t="s">
        <v>91</v>
      </c>
      <c r="B3" s="28"/>
      <c r="C3" s="27">
        <v>0.25</v>
      </c>
      <c r="E3" s="28"/>
      <c r="F3" s="28"/>
      <c r="G3" s="28"/>
      <c r="H3" s="28"/>
      <c r="I3" s="28"/>
      <c r="J3" s="28"/>
      <c r="K3" s="28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46" t="s">
        <v>94</v>
      </c>
    </row>
    <row r="6" spans="1:11" x14ac:dyDescent="0.2">
      <c r="A6" s="21" t="s">
        <v>15</v>
      </c>
      <c r="B6" s="20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2">
        <v>15000</v>
      </c>
      <c r="I6" s="14"/>
    </row>
    <row r="7" spans="1:11" x14ac:dyDescent="0.2">
      <c r="A7" s="21" t="s">
        <v>16</v>
      </c>
      <c r="B7" s="20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2">
        <v>12000</v>
      </c>
      <c r="I7" s="14"/>
    </row>
    <row r="8" spans="1:11" x14ac:dyDescent="0.2">
      <c r="A8" s="21" t="s">
        <v>17</v>
      </c>
      <c r="B8" s="20">
        <v>40910</v>
      </c>
      <c r="C8" s="16" t="s">
        <v>83</v>
      </c>
      <c r="D8" s="16" t="s">
        <v>84</v>
      </c>
      <c r="E8" s="16" t="s">
        <v>2</v>
      </c>
      <c r="F8" s="17" t="s">
        <v>5</v>
      </c>
      <c r="G8" s="18" t="s">
        <v>8</v>
      </c>
      <c r="H8" s="12">
        <v>3240</v>
      </c>
      <c r="I8" s="14"/>
    </row>
    <row r="9" spans="1:11" x14ac:dyDescent="0.2">
      <c r="A9" s="21" t="s">
        <v>18</v>
      </c>
      <c r="B9" s="20">
        <v>40910</v>
      </c>
      <c r="C9" s="19" t="s">
        <v>87</v>
      </c>
      <c r="D9" s="19" t="s">
        <v>88</v>
      </c>
      <c r="E9" s="19" t="s">
        <v>2</v>
      </c>
      <c r="F9" s="17" t="s">
        <v>5</v>
      </c>
      <c r="G9" s="18" t="s">
        <v>8</v>
      </c>
      <c r="H9" s="12">
        <v>4080</v>
      </c>
      <c r="I9" s="14"/>
    </row>
    <row r="10" spans="1:11" x14ac:dyDescent="0.2">
      <c r="A10" s="21" t="s">
        <v>19</v>
      </c>
      <c r="B10" s="20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2">
        <v>5432</v>
      </c>
      <c r="I10" s="14"/>
    </row>
    <row r="11" spans="1:11" x14ac:dyDescent="0.2">
      <c r="A11" s="21" t="s">
        <v>20</v>
      </c>
      <c r="B11" s="20">
        <v>40911</v>
      </c>
      <c r="C11" s="19" t="s">
        <v>83</v>
      </c>
      <c r="D11" s="19" t="s">
        <v>84</v>
      </c>
      <c r="E11" s="19" t="s">
        <v>2</v>
      </c>
      <c r="F11" s="17" t="s">
        <v>5</v>
      </c>
      <c r="G11" s="18" t="s">
        <v>7</v>
      </c>
      <c r="H11" s="12">
        <v>6780</v>
      </c>
      <c r="I11" s="14"/>
    </row>
    <row r="12" spans="1:11" x14ac:dyDescent="0.2">
      <c r="A12" s="21" t="s">
        <v>21</v>
      </c>
      <c r="B12" s="20">
        <v>40911</v>
      </c>
      <c r="C12" s="19" t="s">
        <v>87</v>
      </c>
      <c r="D12" s="19" t="s">
        <v>88</v>
      </c>
      <c r="E12" s="19" t="s">
        <v>4</v>
      </c>
      <c r="F12" s="17" t="s">
        <v>5</v>
      </c>
      <c r="G12" s="18" t="s">
        <v>7</v>
      </c>
      <c r="H12" s="12">
        <v>5432</v>
      </c>
      <c r="I12" s="14"/>
    </row>
    <row r="13" spans="1:11" x14ac:dyDescent="0.2">
      <c r="A13" s="21" t="s">
        <v>22</v>
      </c>
      <c r="B13" s="20">
        <v>40911</v>
      </c>
      <c r="C13" s="19" t="s">
        <v>83</v>
      </c>
      <c r="D13" s="19" t="s">
        <v>84</v>
      </c>
      <c r="E13" s="19" t="s">
        <v>3</v>
      </c>
      <c r="F13" s="17" t="s">
        <v>11</v>
      </c>
      <c r="G13" s="18" t="s">
        <v>7</v>
      </c>
      <c r="H13" s="12">
        <v>6780</v>
      </c>
      <c r="I13" s="12"/>
    </row>
    <row r="14" spans="1:11" x14ac:dyDescent="0.2">
      <c r="A14" s="21" t="s">
        <v>23</v>
      </c>
      <c r="B14" s="20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2">
        <v>27000</v>
      </c>
      <c r="I14" s="12"/>
    </row>
    <row r="15" spans="1:11" x14ac:dyDescent="0.2">
      <c r="A15" s="21" t="s">
        <v>24</v>
      </c>
      <c r="B15" s="20">
        <v>40912</v>
      </c>
      <c r="C15" s="19" t="s">
        <v>85</v>
      </c>
      <c r="D15" s="19" t="s">
        <v>86</v>
      </c>
      <c r="E15" s="19" t="s">
        <v>2</v>
      </c>
      <c r="F15" s="17" t="s">
        <v>5</v>
      </c>
      <c r="G15" s="18" t="s">
        <v>7</v>
      </c>
      <c r="H15" s="12">
        <v>10000</v>
      </c>
      <c r="I15" s="14"/>
    </row>
    <row r="16" spans="1:11" x14ac:dyDescent="0.2">
      <c r="A16" s="21" t="s">
        <v>25</v>
      </c>
      <c r="B16" s="20">
        <v>40912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7</v>
      </c>
      <c r="H16" s="12">
        <v>10000</v>
      </c>
      <c r="I16" s="14"/>
    </row>
    <row r="17" spans="1:9" x14ac:dyDescent="0.2">
      <c r="A17" s="21" t="s">
        <v>26</v>
      </c>
      <c r="B17" s="20">
        <v>40912</v>
      </c>
      <c r="C17" s="19" t="s">
        <v>83</v>
      </c>
      <c r="D17" s="19" t="s">
        <v>84</v>
      </c>
      <c r="E17" s="19" t="s">
        <v>2</v>
      </c>
      <c r="F17" s="17" t="s">
        <v>11</v>
      </c>
      <c r="G17" s="18" t="s">
        <v>7</v>
      </c>
      <c r="H17" s="12">
        <v>4550</v>
      </c>
      <c r="I17" s="12"/>
    </row>
    <row r="18" spans="1:9" x14ac:dyDescent="0.2">
      <c r="A18" s="21" t="s">
        <v>27</v>
      </c>
      <c r="B18" s="20">
        <v>40912</v>
      </c>
      <c r="C18" s="19" t="s">
        <v>83</v>
      </c>
      <c r="D18" s="19" t="s">
        <v>84</v>
      </c>
      <c r="E18" s="19" t="s">
        <v>3</v>
      </c>
      <c r="F18" s="17" t="s">
        <v>11</v>
      </c>
      <c r="G18" s="18" t="s">
        <v>8</v>
      </c>
      <c r="H18" s="12">
        <v>8490</v>
      </c>
      <c r="I18" s="12"/>
    </row>
    <row r="19" spans="1:9" x14ac:dyDescent="0.2">
      <c r="A19" s="21" t="s">
        <v>28</v>
      </c>
      <c r="B19" s="20">
        <v>40912</v>
      </c>
      <c r="C19" s="16" t="s">
        <v>83</v>
      </c>
      <c r="D19" s="16" t="s">
        <v>84</v>
      </c>
      <c r="E19" s="16" t="s">
        <v>4</v>
      </c>
      <c r="F19" s="5" t="s">
        <v>11</v>
      </c>
      <c r="G19" s="18" t="s">
        <v>7</v>
      </c>
      <c r="H19" s="12">
        <v>5432</v>
      </c>
      <c r="I19" s="12"/>
    </row>
    <row r="20" spans="1:9" x14ac:dyDescent="0.2">
      <c r="A20" s="21" t="s">
        <v>29</v>
      </c>
      <c r="B20" s="29">
        <v>40912</v>
      </c>
      <c r="C20" s="19" t="s">
        <v>85</v>
      </c>
      <c r="D20" s="19" t="s">
        <v>86</v>
      </c>
      <c r="E20" s="19" t="s">
        <v>3</v>
      </c>
      <c r="F20" s="17" t="s">
        <v>11</v>
      </c>
      <c r="G20" s="18" t="s">
        <v>8</v>
      </c>
      <c r="H20" s="12">
        <v>7450</v>
      </c>
      <c r="I20" s="12"/>
    </row>
    <row r="21" spans="1:9" x14ac:dyDescent="0.2">
      <c r="A21" s="21" t="s">
        <v>30</v>
      </c>
      <c r="B21" s="20">
        <v>40912</v>
      </c>
      <c r="C21" s="16" t="s">
        <v>87</v>
      </c>
      <c r="D21" s="16" t="s">
        <v>88</v>
      </c>
      <c r="E21" s="16" t="s">
        <v>4</v>
      </c>
      <c r="F21" s="5" t="s">
        <v>11</v>
      </c>
      <c r="G21" s="18" t="s">
        <v>7</v>
      </c>
      <c r="H21" s="12">
        <v>5432</v>
      </c>
      <c r="I21" s="12"/>
    </row>
    <row r="22" spans="1:9" x14ac:dyDescent="0.2">
      <c r="A22" s="21" t="s">
        <v>31</v>
      </c>
      <c r="B22" s="20">
        <v>40912</v>
      </c>
      <c r="C22" s="16" t="s">
        <v>89</v>
      </c>
      <c r="D22" s="16" t="s">
        <v>90</v>
      </c>
      <c r="E22" s="4" t="s">
        <v>3</v>
      </c>
      <c r="F22" s="5" t="s">
        <v>11</v>
      </c>
      <c r="G22" s="6" t="s">
        <v>8</v>
      </c>
      <c r="H22" s="12">
        <v>6780</v>
      </c>
      <c r="I22" s="12"/>
    </row>
    <row r="23" spans="1:9" x14ac:dyDescent="0.2">
      <c r="A23" s="21" t="s">
        <v>32</v>
      </c>
      <c r="B23" s="20">
        <v>40913</v>
      </c>
      <c r="C23" s="19" t="s">
        <v>83</v>
      </c>
      <c r="D23" s="19" t="s">
        <v>84</v>
      </c>
      <c r="E23" s="19" t="s">
        <v>2</v>
      </c>
      <c r="F23" s="17" t="s">
        <v>5</v>
      </c>
      <c r="G23" s="18" t="s">
        <v>7</v>
      </c>
      <c r="H23" s="24">
        <v>7450</v>
      </c>
      <c r="I23" s="14"/>
    </row>
    <row r="24" spans="1:9" x14ac:dyDescent="0.2">
      <c r="A24" s="21" t="s">
        <v>33</v>
      </c>
      <c r="B24" s="20">
        <v>40913</v>
      </c>
      <c r="C24" s="19" t="s">
        <v>83</v>
      </c>
      <c r="D24" s="19" t="s">
        <v>84</v>
      </c>
      <c r="E24" s="19" t="s">
        <v>2</v>
      </c>
      <c r="F24" s="17" t="s">
        <v>11</v>
      </c>
      <c r="G24" s="18" t="s">
        <v>7</v>
      </c>
      <c r="H24" s="24">
        <v>8560</v>
      </c>
      <c r="I24" s="24"/>
    </row>
    <row r="25" spans="1:9" x14ac:dyDescent="0.2">
      <c r="A25" s="21" t="s">
        <v>34</v>
      </c>
      <c r="B25" s="20">
        <v>40914</v>
      </c>
      <c r="C25" s="16" t="s">
        <v>83</v>
      </c>
      <c r="D25" s="16" t="s">
        <v>84</v>
      </c>
      <c r="E25" s="4" t="s">
        <v>2</v>
      </c>
      <c r="F25" s="5" t="s">
        <v>5</v>
      </c>
      <c r="G25" s="6" t="s">
        <v>8</v>
      </c>
      <c r="H25" s="12">
        <v>26500</v>
      </c>
      <c r="I25" s="14"/>
    </row>
    <row r="26" spans="1:9" x14ac:dyDescent="0.2">
      <c r="A26" s="21" t="s">
        <v>35</v>
      </c>
      <c r="B26" s="20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2">
        <v>5000</v>
      </c>
      <c r="I26" s="14"/>
    </row>
    <row r="27" spans="1:9" x14ac:dyDescent="0.2">
      <c r="A27" s="21" t="s">
        <v>36</v>
      </c>
      <c r="B27" s="20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2">
        <v>8560</v>
      </c>
      <c r="I27" s="14"/>
    </row>
    <row r="28" spans="1:9" x14ac:dyDescent="0.2">
      <c r="A28" s="21" t="s">
        <v>37</v>
      </c>
      <c r="B28" s="20">
        <v>40915</v>
      </c>
      <c r="C28" s="19" t="s">
        <v>89</v>
      </c>
      <c r="D28" s="19" t="s">
        <v>90</v>
      </c>
      <c r="E28" s="19" t="s">
        <v>2</v>
      </c>
      <c r="F28" s="17" t="s">
        <v>5</v>
      </c>
      <c r="G28" s="18" t="s">
        <v>8</v>
      </c>
      <c r="H28" s="12">
        <v>5000</v>
      </c>
      <c r="I28" s="14"/>
    </row>
    <row r="29" spans="1:9" x14ac:dyDescent="0.2">
      <c r="A29" s="21" t="s">
        <v>38</v>
      </c>
      <c r="B29" s="20">
        <v>40915</v>
      </c>
      <c r="C29" s="19" t="s">
        <v>85</v>
      </c>
      <c r="D29" s="19" t="s">
        <v>86</v>
      </c>
      <c r="E29" s="19" t="s">
        <v>3</v>
      </c>
      <c r="F29" s="17" t="s">
        <v>11</v>
      </c>
      <c r="G29" s="18" t="s">
        <v>7</v>
      </c>
      <c r="H29" s="12">
        <v>5400</v>
      </c>
      <c r="I29" s="12"/>
    </row>
    <row r="30" spans="1:9" x14ac:dyDescent="0.2">
      <c r="A30" s="21" t="s">
        <v>39</v>
      </c>
      <c r="B30" s="20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3">
        <v>3240</v>
      </c>
      <c r="I30" s="14"/>
    </row>
    <row r="31" spans="1:9" x14ac:dyDescent="0.2">
      <c r="A31" s="21" t="s">
        <v>40</v>
      </c>
      <c r="B31" s="20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3">
        <v>7400</v>
      </c>
      <c r="I31" s="14"/>
    </row>
    <row r="32" spans="1:9" x14ac:dyDescent="0.2">
      <c r="A32" s="21" t="s">
        <v>41</v>
      </c>
      <c r="B32" s="20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3">
        <v>22000</v>
      </c>
      <c r="I32" s="14"/>
    </row>
    <row r="33" spans="1:9" x14ac:dyDescent="0.2">
      <c r="A33" s="21" t="s">
        <v>42</v>
      </c>
      <c r="B33" s="20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3">
        <v>3240</v>
      </c>
      <c r="I33" s="13"/>
    </row>
    <row r="34" spans="1:9" x14ac:dyDescent="0.2">
      <c r="A34" s="21" t="s">
        <v>43</v>
      </c>
      <c r="B34" s="20">
        <v>40918</v>
      </c>
      <c r="C34" s="19" t="s">
        <v>89</v>
      </c>
      <c r="D34" s="19" t="s">
        <v>90</v>
      </c>
      <c r="E34" s="19" t="s">
        <v>4</v>
      </c>
      <c r="F34" s="17" t="s">
        <v>11</v>
      </c>
      <c r="G34" s="18" t="s">
        <v>7</v>
      </c>
      <c r="H34" s="13">
        <v>7690</v>
      </c>
      <c r="I34" s="13"/>
    </row>
    <row r="35" spans="1:9" x14ac:dyDescent="0.2">
      <c r="A35" s="40" t="s">
        <v>98</v>
      </c>
      <c r="B35" s="47">
        <v>40918</v>
      </c>
      <c r="C35" s="48" t="s">
        <v>83</v>
      </c>
      <c r="D35" s="48" t="s">
        <v>84</v>
      </c>
      <c r="E35" s="48" t="s">
        <v>3</v>
      </c>
      <c r="F35" s="50" t="s">
        <v>5</v>
      </c>
      <c r="G35" s="14" t="s">
        <v>8</v>
      </c>
      <c r="H35" s="49">
        <v>6000</v>
      </c>
      <c r="I35" s="49"/>
    </row>
    <row r="36" spans="1:9" x14ac:dyDescent="0.2">
      <c r="A36" s="21" t="s">
        <v>44</v>
      </c>
      <c r="B36" s="20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3">
        <v>7500</v>
      </c>
      <c r="I36" s="14"/>
    </row>
    <row r="37" spans="1:9" x14ac:dyDescent="0.2">
      <c r="A37" s="21" t="s">
        <v>45</v>
      </c>
      <c r="B37" s="20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3">
        <v>7500</v>
      </c>
      <c r="I37" s="13"/>
    </row>
    <row r="38" spans="1:9" x14ac:dyDescent="0.2">
      <c r="A38" s="21" t="s">
        <v>46</v>
      </c>
      <c r="B38" s="20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3">
        <v>4650</v>
      </c>
      <c r="I38" s="13"/>
    </row>
    <row r="39" spans="1:9" x14ac:dyDescent="0.2">
      <c r="A39" s="21" t="s">
        <v>47</v>
      </c>
      <c r="B39" s="20">
        <v>40920</v>
      </c>
      <c r="C39" s="19" t="s">
        <v>83</v>
      </c>
      <c r="D39" s="19" t="s">
        <v>84</v>
      </c>
      <c r="E39" s="19" t="s">
        <v>3</v>
      </c>
      <c r="F39" s="17" t="s">
        <v>5</v>
      </c>
      <c r="G39" s="18" t="s">
        <v>7</v>
      </c>
      <c r="H39" s="13">
        <v>6700</v>
      </c>
      <c r="I39" s="14"/>
    </row>
    <row r="40" spans="1:9" x14ac:dyDescent="0.2">
      <c r="A40" s="21" t="s">
        <v>48</v>
      </c>
      <c r="B40" s="20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3">
        <v>6540</v>
      </c>
      <c r="I40" s="14"/>
    </row>
    <row r="41" spans="1:9" x14ac:dyDescent="0.2">
      <c r="A41" s="21" t="s">
        <v>49</v>
      </c>
      <c r="B41" s="20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3">
        <v>4800</v>
      </c>
      <c r="I41" s="13"/>
    </row>
    <row r="42" spans="1:9" x14ac:dyDescent="0.2">
      <c r="A42" s="21" t="s">
        <v>50</v>
      </c>
      <c r="B42" s="20">
        <v>40923</v>
      </c>
      <c r="C42" s="19" t="s">
        <v>83</v>
      </c>
      <c r="D42" s="19" t="s">
        <v>84</v>
      </c>
      <c r="E42" s="19" t="s">
        <v>2</v>
      </c>
      <c r="F42" s="17" t="s">
        <v>11</v>
      </c>
      <c r="G42" s="18" t="s">
        <v>7</v>
      </c>
      <c r="H42" s="13">
        <v>7200</v>
      </c>
      <c r="I42" s="13"/>
    </row>
    <row r="43" spans="1:9" x14ac:dyDescent="0.2">
      <c r="A43" s="21" t="s">
        <v>51</v>
      </c>
      <c r="B43" s="20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3">
        <v>32000</v>
      </c>
      <c r="I43" s="13"/>
    </row>
    <row r="44" spans="1:9" x14ac:dyDescent="0.2">
      <c r="A44" s="21" t="s">
        <v>52</v>
      </c>
      <c r="B44" s="20">
        <v>40925</v>
      </c>
      <c r="C44" s="19" t="s">
        <v>89</v>
      </c>
      <c r="D44" s="19" t="s">
        <v>90</v>
      </c>
      <c r="E44" s="19" t="s">
        <v>2</v>
      </c>
      <c r="F44" s="17" t="s">
        <v>5</v>
      </c>
      <c r="G44" s="18" t="s">
        <v>7</v>
      </c>
      <c r="H44" s="13">
        <v>12000</v>
      </c>
      <c r="I44" s="14"/>
    </row>
    <row r="45" spans="1:9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14"/>
    </row>
    <row r="46" spans="1:9" x14ac:dyDescent="0.2">
      <c r="A46" s="21" t="s">
        <v>54</v>
      </c>
      <c r="B46" s="20">
        <v>40926</v>
      </c>
      <c r="C46" s="19" t="s">
        <v>89</v>
      </c>
      <c r="D46" s="19" t="s">
        <v>90</v>
      </c>
      <c r="E46" s="19" t="s">
        <v>4</v>
      </c>
      <c r="F46" s="17" t="s">
        <v>5</v>
      </c>
      <c r="G46" s="18" t="s">
        <v>7</v>
      </c>
      <c r="H46" s="13">
        <v>12350</v>
      </c>
      <c r="I46" s="14"/>
    </row>
    <row r="47" spans="1:9" x14ac:dyDescent="0.2">
      <c r="A47" s="21" t="s">
        <v>55</v>
      </c>
      <c r="B47" s="20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3">
        <v>18000</v>
      </c>
      <c r="I47" s="13"/>
    </row>
    <row r="48" spans="1:9" x14ac:dyDescent="0.2">
      <c r="A48" s="21" t="s">
        <v>56</v>
      </c>
      <c r="B48" s="20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3">
        <v>4500</v>
      </c>
      <c r="I48" s="13"/>
    </row>
    <row r="49" spans="1:9" x14ac:dyDescent="0.2">
      <c r="A49" s="21" t="s">
        <v>57</v>
      </c>
      <c r="B49" s="20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3">
        <v>12500</v>
      </c>
      <c r="I49" s="13"/>
    </row>
    <row r="50" spans="1:9" x14ac:dyDescent="0.2">
      <c r="A50" s="21" t="s">
        <v>58</v>
      </c>
      <c r="B50" s="20">
        <v>40928</v>
      </c>
      <c r="C50" s="19" t="s">
        <v>87</v>
      </c>
      <c r="D50" s="19" t="s">
        <v>88</v>
      </c>
      <c r="E50" s="19" t="s">
        <v>3</v>
      </c>
      <c r="F50" s="17" t="s">
        <v>5</v>
      </c>
      <c r="G50" s="18" t="s">
        <v>8</v>
      </c>
      <c r="H50" s="13">
        <v>7500</v>
      </c>
      <c r="I50" s="14"/>
    </row>
    <row r="51" spans="1:9" x14ac:dyDescent="0.2">
      <c r="A51" s="21" t="s">
        <v>59</v>
      </c>
      <c r="B51" s="20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3">
        <v>3450</v>
      </c>
      <c r="I51" s="14"/>
    </row>
    <row r="52" spans="1:9" x14ac:dyDescent="0.2">
      <c r="A52" s="21" t="s">
        <v>60</v>
      </c>
      <c r="B52" s="20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3">
        <v>8000</v>
      </c>
      <c r="I52" s="14"/>
    </row>
    <row r="53" spans="1:9" x14ac:dyDescent="0.2">
      <c r="A53" s="21" t="s">
        <v>61</v>
      </c>
      <c r="B53" s="20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3">
        <v>17500</v>
      </c>
      <c r="I53" s="14"/>
    </row>
    <row r="54" spans="1:9" x14ac:dyDescent="0.2">
      <c r="A54" s="21" t="s">
        <v>62</v>
      </c>
      <c r="B54" s="20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3">
        <v>5600</v>
      </c>
      <c r="I54" s="14"/>
    </row>
    <row r="55" spans="1:9" x14ac:dyDescent="0.2">
      <c r="A55" s="21" t="s">
        <v>63</v>
      </c>
      <c r="B55" s="20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3">
        <v>18500</v>
      </c>
      <c r="I55" s="13"/>
    </row>
    <row r="56" spans="1:9" x14ac:dyDescent="0.2">
      <c r="A56" s="21" t="s">
        <v>64</v>
      </c>
      <c r="B56" s="20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3">
        <v>5400</v>
      </c>
      <c r="I56" s="13"/>
    </row>
    <row r="57" spans="1:9" x14ac:dyDescent="0.2">
      <c r="A57" s="21" t="s">
        <v>65</v>
      </c>
      <c r="B57" s="20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3">
        <v>6540</v>
      </c>
      <c r="I57" s="13"/>
    </row>
    <row r="58" spans="1:9" x14ac:dyDescent="0.2">
      <c r="A58" s="21" t="s">
        <v>66</v>
      </c>
      <c r="B58" s="20">
        <v>40931</v>
      </c>
      <c r="C58" s="19" t="s">
        <v>89</v>
      </c>
      <c r="D58" s="19" t="s">
        <v>90</v>
      </c>
      <c r="E58" s="19" t="s">
        <v>3</v>
      </c>
      <c r="F58" s="17" t="s">
        <v>5</v>
      </c>
      <c r="G58" s="18" t="s">
        <v>7</v>
      </c>
      <c r="H58" s="13">
        <v>5600</v>
      </c>
      <c r="I58" s="14"/>
    </row>
    <row r="59" spans="1:9" x14ac:dyDescent="0.2">
      <c r="A59" s="21" t="s">
        <v>67</v>
      </c>
      <c r="B59" s="20">
        <v>40932</v>
      </c>
      <c r="C59" s="19" t="s">
        <v>83</v>
      </c>
      <c r="D59" s="19" t="s">
        <v>84</v>
      </c>
      <c r="E59" s="19" t="s">
        <v>2</v>
      </c>
      <c r="F59" s="17" t="s">
        <v>5</v>
      </c>
      <c r="G59" s="18" t="s">
        <v>8</v>
      </c>
      <c r="H59" s="13">
        <v>6000</v>
      </c>
      <c r="I59" s="14"/>
    </row>
    <row r="60" spans="1:9" x14ac:dyDescent="0.2">
      <c r="A60" s="21" t="s">
        <v>68</v>
      </c>
      <c r="B60" s="20">
        <v>40933</v>
      </c>
      <c r="C60" s="16" t="s">
        <v>83</v>
      </c>
      <c r="D60" s="16" t="s">
        <v>84</v>
      </c>
      <c r="E60" s="1" t="s">
        <v>4</v>
      </c>
      <c r="F60" s="2" t="s">
        <v>5</v>
      </c>
      <c r="G60" s="3" t="s">
        <v>8</v>
      </c>
      <c r="H60" s="13">
        <v>12500</v>
      </c>
      <c r="I60" s="14"/>
    </row>
    <row r="61" spans="1:9" x14ac:dyDescent="0.2">
      <c r="A61" s="21" t="s">
        <v>69</v>
      </c>
      <c r="B61" s="20">
        <v>40934</v>
      </c>
      <c r="C61" s="16" t="s">
        <v>83</v>
      </c>
      <c r="D61" s="16" t="s">
        <v>84</v>
      </c>
      <c r="E61" s="1" t="s">
        <v>4</v>
      </c>
      <c r="F61" s="2" t="s">
        <v>11</v>
      </c>
      <c r="G61" s="3" t="s">
        <v>8</v>
      </c>
      <c r="H61" s="13">
        <v>22500</v>
      </c>
      <c r="I61" s="13"/>
    </row>
    <row r="62" spans="1:9" x14ac:dyDescent="0.2">
      <c r="A62" s="21" t="s">
        <v>70</v>
      </c>
      <c r="B62" s="20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3">
        <v>25000</v>
      </c>
      <c r="I62" s="13"/>
    </row>
    <row r="63" spans="1:9" x14ac:dyDescent="0.2">
      <c r="A63" s="21" t="s">
        <v>71</v>
      </c>
      <c r="B63" s="20">
        <v>40935</v>
      </c>
      <c r="C63" s="19" t="s">
        <v>83</v>
      </c>
      <c r="D63" s="19" t="s">
        <v>84</v>
      </c>
      <c r="E63" s="19" t="s">
        <v>2</v>
      </c>
      <c r="F63" s="17" t="s">
        <v>5</v>
      </c>
      <c r="G63" s="18" t="s">
        <v>8</v>
      </c>
      <c r="H63" s="13">
        <v>7540</v>
      </c>
      <c r="I63" s="14"/>
    </row>
    <row r="64" spans="1:9" x14ac:dyDescent="0.2">
      <c r="A64" s="21" t="s">
        <v>72</v>
      </c>
      <c r="B64" s="20">
        <v>40935</v>
      </c>
      <c r="C64" s="19" t="s">
        <v>87</v>
      </c>
      <c r="D64" s="19" t="s">
        <v>88</v>
      </c>
      <c r="E64" s="19" t="s">
        <v>2</v>
      </c>
      <c r="F64" s="17" t="s">
        <v>5</v>
      </c>
      <c r="G64" s="18" t="s">
        <v>8</v>
      </c>
      <c r="H64" s="13">
        <v>7540</v>
      </c>
      <c r="I64" s="14"/>
    </row>
    <row r="65" spans="1:9" x14ac:dyDescent="0.2">
      <c r="A65" s="21" t="s">
        <v>73</v>
      </c>
      <c r="B65" s="20">
        <v>40935</v>
      </c>
      <c r="C65" s="19" t="s">
        <v>87</v>
      </c>
      <c r="D65" s="19" t="s">
        <v>88</v>
      </c>
      <c r="E65" s="19" t="s">
        <v>4</v>
      </c>
      <c r="F65" s="17" t="s">
        <v>11</v>
      </c>
      <c r="G65" s="18" t="s">
        <v>7</v>
      </c>
      <c r="H65" s="13">
        <v>12500</v>
      </c>
      <c r="I65" s="13"/>
    </row>
    <row r="66" spans="1:9" x14ac:dyDescent="0.2">
      <c r="A66" s="21" t="s">
        <v>74</v>
      </c>
      <c r="B66" s="20">
        <v>40936</v>
      </c>
      <c r="C66" s="19" t="s">
        <v>89</v>
      </c>
      <c r="D66" s="19" t="s">
        <v>90</v>
      </c>
      <c r="E66" s="19" t="s">
        <v>2</v>
      </c>
      <c r="F66" s="17" t="s">
        <v>5</v>
      </c>
      <c r="G66" s="18" t="s">
        <v>7</v>
      </c>
      <c r="H66" s="13">
        <v>9430</v>
      </c>
      <c r="I66" s="14"/>
    </row>
    <row r="67" spans="1:9" x14ac:dyDescent="0.2">
      <c r="A67" s="21" t="s">
        <v>75</v>
      </c>
      <c r="B67" s="20">
        <v>40936</v>
      </c>
      <c r="C67" s="19" t="s">
        <v>89</v>
      </c>
      <c r="D67" s="19" t="s">
        <v>90</v>
      </c>
      <c r="E67" s="19" t="s">
        <v>3</v>
      </c>
      <c r="F67" s="17" t="s">
        <v>5</v>
      </c>
      <c r="G67" s="18" t="s">
        <v>8</v>
      </c>
      <c r="H67" s="13">
        <v>10000</v>
      </c>
      <c r="I67" s="14"/>
    </row>
    <row r="68" spans="1:9" x14ac:dyDescent="0.2">
      <c r="A68" s="21" t="s">
        <v>76</v>
      </c>
      <c r="B68" s="20">
        <v>40936</v>
      </c>
      <c r="C68" s="19" t="s">
        <v>83</v>
      </c>
      <c r="D68" s="19" t="s">
        <v>84</v>
      </c>
      <c r="E68" s="19" t="s">
        <v>4</v>
      </c>
      <c r="F68" s="17" t="s">
        <v>11</v>
      </c>
      <c r="G68" s="18" t="s">
        <v>7</v>
      </c>
      <c r="H68" s="13">
        <v>8400</v>
      </c>
      <c r="I68" s="13"/>
    </row>
    <row r="69" spans="1:9" x14ac:dyDescent="0.2">
      <c r="A69" s="21" t="s">
        <v>77</v>
      </c>
      <c r="B69" s="22">
        <v>40937</v>
      </c>
      <c r="C69" s="19" t="s">
        <v>85</v>
      </c>
      <c r="D69" s="19" t="s">
        <v>86</v>
      </c>
      <c r="E69" s="19" t="s">
        <v>3</v>
      </c>
      <c r="F69" s="17" t="s">
        <v>5</v>
      </c>
      <c r="G69" s="18" t="s">
        <v>7</v>
      </c>
      <c r="H69" s="13">
        <v>7730</v>
      </c>
      <c r="I69" s="14"/>
    </row>
    <row r="70" spans="1:9" x14ac:dyDescent="0.2">
      <c r="A70" s="21" t="s">
        <v>78</v>
      </c>
      <c r="B70" s="22">
        <v>40937</v>
      </c>
      <c r="C70" s="19" t="s">
        <v>85</v>
      </c>
      <c r="D70" s="19" t="s">
        <v>86</v>
      </c>
      <c r="E70" s="19" t="s">
        <v>4</v>
      </c>
      <c r="F70" s="17" t="s">
        <v>5</v>
      </c>
      <c r="G70" s="18" t="s">
        <v>7</v>
      </c>
      <c r="H70" s="13">
        <v>8400</v>
      </c>
      <c r="I70" s="14"/>
    </row>
    <row r="71" spans="1:9" x14ac:dyDescent="0.2">
      <c r="A71" s="21" t="s">
        <v>79</v>
      </c>
      <c r="B71" s="20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3">
        <v>4080</v>
      </c>
      <c r="I71" s="14"/>
    </row>
    <row r="72" spans="1:9" x14ac:dyDescent="0.2">
      <c r="A72" s="21" t="s">
        <v>80</v>
      </c>
      <c r="B72" s="20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3">
        <v>12000</v>
      </c>
      <c r="I72" s="13"/>
    </row>
    <row r="73" spans="1:9" x14ac:dyDescent="0.2">
      <c r="A73" s="21" t="s">
        <v>81</v>
      </c>
      <c r="B73" s="20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3">
        <v>3000</v>
      </c>
      <c r="I73" s="14"/>
    </row>
    <row r="74" spans="1:9" x14ac:dyDescent="0.2">
      <c r="A74" s="21" t="s">
        <v>82</v>
      </c>
      <c r="B74" s="20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3">
        <v>21500</v>
      </c>
      <c r="I74" s="13"/>
    </row>
    <row r="75" spans="1:9" x14ac:dyDescent="0.2">
      <c r="A75" s="21" t="s">
        <v>95</v>
      </c>
      <c r="B75" s="20">
        <v>40939</v>
      </c>
      <c r="C75" s="23" t="s">
        <v>83</v>
      </c>
      <c r="D75" s="23" t="s">
        <v>84</v>
      </c>
      <c r="E75" s="23" t="s">
        <v>2</v>
      </c>
      <c r="F75" s="17" t="s">
        <v>5</v>
      </c>
      <c r="G75" s="18" t="s">
        <v>8</v>
      </c>
      <c r="H75" s="24">
        <v>11250</v>
      </c>
      <c r="I75" s="24"/>
    </row>
    <row r="76" spans="1:9" x14ac:dyDescent="0.2">
      <c r="C76"/>
    </row>
  </sheetData>
  <mergeCells count="2">
    <mergeCell ref="A2:K2"/>
    <mergeCell ref="A1:J1"/>
  </mergeCells>
  <pageMargins left="0.7" right="0.7" top="0.75" bottom="0.75" header="0.3" footer="0.3"/>
  <pageSetup pageOrder="overThenDown" orientation="portrait" r:id="rId1"/>
  <headerFooter>
    <oddFooter>&amp;LStudent Name&amp;C&amp;A&amp;R&amp;F</oddFooter>
  </headerFooter>
  <rowBreaks count="1" manualBreakCount="1">
    <brk id="5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B12" sqref="B12"/>
    </sheetView>
  </sheetViews>
  <sheetFormatPr defaultRowHeight="12.75" x14ac:dyDescent="0.2"/>
  <cols>
    <col min="1" max="1" width="12.7109375" customWidth="1"/>
    <col min="2" max="2" width="15.71093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1.42578125" customWidth="1"/>
    <col min="10" max="10" width="12.7109375" customWidth="1"/>
    <col min="11" max="11" width="11.42578125" customWidth="1"/>
  </cols>
  <sheetData>
    <row r="1" spans="1:11" ht="33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6.5" x14ac:dyDescent="0.3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39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33" t="s">
        <v>94</v>
      </c>
    </row>
    <row r="6" spans="1:11" x14ac:dyDescent="0.2">
      <c r="A6" s="21" t="s">
        <v>15</v>
      </c>
      <c r="B6" s="20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2">
        <v>15000</v>
      </c>
      <c r="I6" s="34"/>
      <c r="J6" s="34"/>
    </row>
    <row r="7" spans="1:11" x14ac:dyDescent="0.2">
      <c r="A7" s="21" t="s">
        <v>16</v>
      </c>
      <c r="B7" s="20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2">
        <v>12000</v>
      </c>
      <c r="I7" s="34"/>
      <c r="J7" s="34"/>
    </row>
    <row r="8" spans="1:11" x14ac:dyDescent="0.2">
      <c r="A8" s="21" t="s">
        <v>17</v>
      </c>
      <c r="B8" s="20">
        <v>40910</v>
      </c>
      <c r="C8" s="16" t="s">
        <v>83</v>
      </c>
      <c r="D8" s="16" t="s">
        <v>84</v>
      </c>
      <c r="E8" s="16" t="s">
        <v>2</v>
      </c>
      <c r="F8" s="17" t="s">
        <v>5</v>
      </c>
      <c r="G8" s="18" t="s">
        <v>8</v>
      </c>
      <c r="H8" s="12">
        <v>3240</v>
      </c>
      <c r="I8" s="34"/>
      <c r="J8" s="34"/>
    </row>
    <row r="9" spans="1:11" x14ac:dyDescent="0.2">
      <c r="A9" s="21" t="s">
        <v>18</v>
      </c>
      <c r="B9" s="20">
        <v>40910</v>
      </c>
      <c r="C9" s="19" t="s">
        <v>87</v>
      </c>
      <c r="D9" s="19" t="s">
        <v>88</v>
      </c>
      <c r="E9" s="19" t="s">
        <v>2</v>
      </c>
      <c r="F9" s="17" t="s">
        <v>5</v>
      </c>
      <c r="G9" s="18" t="s">
        <v>8</v>
      </c>
      <c r="H9" s="12">
        <v>4080</v>
      </c>
      <c r="I9" s="34"/>
      <c r="J9" s="34"/>
    </row>
    <row r="10" spans="1:11" x14ac:dyDescent="0.2">
      <c r="A10" s="21" t="s">
        <v>19</v>
      </c>
      <c r="B10" s="20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2">
        <v>5432</v>
      </c>
      <c r="I10" s="34"/>
      <c r="J10" s="34"/>
    </row>
    <row r="11" spans="1:11" x14ac:dyDescent="0.2">
      <c r="A11" s="21" t="s">
        <v>20</v>
      </c>
      <c r="B11" s="20">
        <v>40911</v>
      </c>
      <c r="C11" s="19" t="s">
        <v>83</v>
      </c>
      <c r="D11" s="19" t="s">
        <v>84</v>
      </c>
      <c r="E11" s="19" t="s">
        <v>2</v>
      </c>
      <c r="F11" s="17" t="s">
        <v>5</v>
      </c>
      <c r="G11" s="18" t="s">
        <v>7</v>
      </c>
      <c r="H11" s="12">
        <v>6780</v>
      </c>
      <c r="I11" s="34"/>
      <c r="J11" s="34"/>
    </row>
    <row r="12" spans="1:11" x14ac:dyDescent="0.2">
      <c r="A12" s="21" t="s">
        <v>21</v>
      </c>
      <c r="B12" s="20">
        <v>40911</v>
      </c>
      <c r="C12" s="19" t="s">
        <v>87</v>
      </c>
      <c r="D12" s="19" t="s">
        <v>88</v>
      </c>
      <c r="E12" s="19" t="s">
        <v>4</v>
      </c>
      <c r="F12" s="17" t="s">
        <v>5</v>
      </c>
      <c r="G12" s="18" t="s">
        <v>7</v>
      </c>
      <c r="H12" s="12">
        <v>5432</v>
      </c>
      <c r="I12" s="34"/>
      <c r="J12" s="34"/>
    </row>
    <row r="13" spans="1:11" x14ac:dyDescent="0.2">
      <c r="A13" s="21" t="s">
        <v>22</v>
      </c>
      <c r="B13" s="20">
        <v>40911</v>
      </c>
      <c r="C13" s="19" t="s">
        <v>83</v>
      </c>
      <c r="D13" s="19" t="s">
        <v>84</v>
      </c>
      <c r="E13" s="19" t="s">
        <v>3</v>
      </c>
      <c r="F13" s="17" t="s">
        <v>11</v>
      </c>
      <c r="G13" s="18" t="s">
        <v>7</v>
      </c>
      <c r="H13" s="12">
        <v>6780</v>
      </c>
      <c r="I13" s="35"/>
      <c r="J13" s="34"/>
    </row>
    <row r="14" spans="1:11" x14ac:dyDescent="0.2">
      <c r="A14" s="21" t="s">
        <v>23</v>
      </c>
      <c r="B14" s="20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2">
        <v>27000</v>
      </c>
      <c r="I14" s="35"/>
      <c r="J14" s="34"/>
    </row>
    <row r="15" spans="1:11" x14ac:dyDescent="0.2">
      <c r="A15" s="21" t="s">
        <v>24</v>
      </c>
      <c r="B15" s="20">
        <v>40912</v>
      </c>
      <c r="C15" s="19" t="s">
        <v>85</v>
      </c>
      <c r="D15" s="19" t="s">
        <v>86</v>
      </c>
      <c r="E15" s="19" t="s">
        <v>2</v>
      </c>
      <c r="F15" s="17" t="s">
        <v>5</v>
      </c>
      <c r="G15" s="18" t="s">
        <v>7</v>
      </c>
      <c r="H15" s="12">
        <v>10000</v>
      </c>
      <c r="I15" s="34"/>
      <c r="J15" s="34"/>
    </row>
    <row r="16" spans="1:11" x14ac:dyDescent="0.2">
      <c r="A16" s="21" t="s">
        <v>25</v>
      </c>
      <c r="B16" s="20">
        <v>40912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7</v>
      </c>
      <c r="H16" s="12">
        <v>10000</v>
      </c>
      <c r="I16" s="34"/>
      <c r="J16" s="34"/>
    </row>
    <row r="17" spans="1:10" x14ac:dyDescent="0.2">
      <c r="A17" s="21" t="s">
        <v>26</v>
      </c>
      <c r="B17" s="20">
        <v>40912</v>
      </c>
      <c r="C17" s="19" t="s">
        <v>83</v>
      </c>
      <c r="D17" s="19" t="s">
        <v>84</v>
      </c>
      <c r="E17" s="19" t="s">
        <v>2</v>
      </c>
      <c r="F17" s="17" t="s">
        <v>11</v>
      </c>
      <c r="G17" s="18" t="s">
        <v>7</v>
      </c>
      <c r="H17" s="12">
        <v>4550</v>
      </c>
      <c r="I17" s="35"/>
      <c r="J17" s="34"/>
    </row>
    <row r="18" spans="1:10" x14ac:dyDescent="0.2">
      <c r="A18" s="21" t="s">
        <v>27</v>
      </c>
      <c r="B18" s="20">
        <v>40912</v>
      </c>
      <c r="C18" s="19" t="s">
        <v>83</v>
      </c>
      <c r="D18" s="19" t="s">
        <v>84</v>
      </c>
      <c r="E18" s="19" t="s">
        <v>3</v>
      </c>
      <c r="F18" s="17" t="s">
        <v>11</v>
      </c>
      <c r="G18" s="18" t="s">
        <v>8</v>
      </c>
      <c r="H18" s="12">
        <v>8490</v>
      </c>
      <c r="I18" s="35"/>
      <c r="J18" s="34"/>
    </row>
    <row r="19" spans="1:10" x14ac:dyDescent="0.2">
      <c r="A19" s="21" t="s">
        <v>28</v>
      </c>
      <c r="B19" s="20">
        <v>40912</v>
      </c>
      <c r="C19" s="16" t="s">
        <v>83</v>
      </c>
      <c r="D19" s="16" t="s">
        <v>84</v>
      </c>
      <c r="E19" s="16" t="s">
        <v>4</v>
      </c>
      <c r="F19" s="5" t="s">
        <v>11</v>
      </c>
      <c r="G19" s="18" t="s">
        <v>7</v>
      </c>
      <c r="H19" s="12">
        <v>5432</v>
      </c>
      <c r="I19" s="35"/>
      <c r="J19" s="34"/>
    </row>
    <row r="20" spans="1:10" x14ac:dyDescent="0.2">
      <c r="A20" s="21" t="s">
        <v>29</v>
      </c>
      <c r="B20" s="29">
        <v>40912</v>
      </c>
      <c r="C20" s="19" t="s">
        <v>85</v>
      </c>
      <c r="D20" s="19" t="s">
        <v>86</v>
      </c>
      <c r="E20" s="19" t="s">
        <v>3</v>
      </c>
      <c r="F20" s="17" t="s">
        <v>11</v>
      </c>
      <c r="G20" s="18" t="s">
        <v>8</v>
      </c>
      <c r="H20" s="12">
        <v>7450</v>
      </c>
      <c r="I20" s="35"/>
      <c r="J20" s="34"/>
    </row>
    <row r="21" spans="1:10" x14ac:dyDescent="0.2">
      <c r="A21" s="21" t="s">
        <v>30</v>
      </c>
      <c r="B21" s="20">
        <v>40912</v>
      </c>
      <c r="C21" s="16" t="s">
        <v>87</v>
      </c>
      <c r="D21" s="16" t="s">
        <v>88</v>
      </c>
      <c r="E21" s="16" t="s">
        <v>4</v>
      </c>
      <c r="F21" s="5" t="s">
        <v>11</v>
      </c>
      <c r="G21" s="18" t="s">
        <v>7</v>
      </c>
      <c r="H21" s="12">
        <v>5432</v>
      </c>
      <c r="I21" s="35"/>
      <c r="J21" s="34"/>
    </row>
    <row r="22" spans="1:10" x14ac:dyDescent="0.2">
      <c r="A22" s="21" t="s">
        <v>31</v>
      </c>
      <c r="B22" s="20">
        <v>40912</v>
      </c>
      <c r="C22" s="16" t="s">
        <v>89</v>
      </c>
      <c r="D22" s="16" t="s">
        <v>90</v>
      </c>
      <c r="E22" s="4" t="s">
        <v>3</v>
      </c>
      <c r="F22" s="5" t="s">
        <v>11</v>
      </c>
      <c r="G22" s="6" t="s">
        <v>8</v>
      </c>
      <c r="H22" s="12">
        <v>6780</v>
      </c>
      <c r="I22" s="35"/>
      <c r="J22" s="34"/>
    </row>
    <row r="23" spans="1:10" x14ac:dyDescent="0.2">
      <c r="A23" s="21" t="s">
        <v>32</v>
      </c>
      <c r="B23" s="20">
        <v>40913</v>
      </c>
      <c r="C23" s="19" t="s">
        <v>83</v>
      </c>
      <c r="D23" s="19" t="s">
        <v>84</v>
      </c>
      <c r="E23" s="19" t="s">
        <v>2</v>
      </c>
      <c r="F23" s="17" t="s">
        <v>5</v>
      </c>
      <c r="G23" s="18" t="s">
        <v>7</v>
      </c>
      <c r="H23" s="24">
        <v>7450</v>
      </c>
      <c r="I23" s="34"/>
      <c r="J23" s="34"/>
    </row>
    <row r="24" spans="1:10" x14ac:dyDescent="0.2">
      <c r="A24" s="21" t="s">
        <v>33</v>
      </c>
      <c r="B24" s="20">
        <v>40913</v>
      </c>
      <c r="C24" s="19" t="s">
        <v>83</v>
      </c>
      <c r="D24" s="19" t="s">
        <v>84</v>
      </c>
      <c r="E24" s="19" t="s">
        <v>2</v>
      </c>
      <c r="F24" s="17" t="s">
        <v>11</v>
      </c>
      <c r="G24" s="18" t="s">
        <v>7</v>
      </c>
      <c r="H24" s="24">
        <v>8560</v>
      </c>
      <c r="I24" s="36"/>
      <c r="J24" s="34"/>
    </row>
    <row r="25" spans="1:10" x14ac:dyDescent="0.2">
      <c r="A25" s="21" t="s">
        <v>34</v>
      </c>
      <c r="B25" s="20">
        <v>40914</v>
      </c>
      <c r="C25" s="16" t="s">
        <v>83</v>
      </c>
      <c r="D25" s="16" t="s">
        <v>84</v>
      </c>
      <c r="E25" s="4" t="s">
        <v>2</v>
      </c>
      <c r="F25" s="5" t="s">
        <v>5</v>
      </c>
      <c r="G25" s="6" t="s">
        <v>8</v>
      </c>
      <c r="H25" s="12">
        <v>26500</v>
      </c>
      <c r="I25" s="34"/>
      <c r="J25" s="34"/>
    </row>
    <row r="26" spans="1:10" x14ac:dyDescent="0.2">
      <c r="A26" s="21" t="s">
        <v>35</v>
      </c>
      <c r="B26" s="20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2">
        <v>5000</v>
      </c>
      <c r="I26" s="34"/>
      <c r="J26" s="34"/>
    </row>
    <row r="27" spans="1:10" x14ac:dyDescent="0.2">
      <c r="A27" s="21" t="s">
        <v>36</v>
      </c>
      <c r="B27" s="20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2">
        <v>8560</v>
      </c>
      <c r="I27" s="34"/>
      <c r="J27" s="34"/>
    </row>
    <row r="28" spans="1:10" x14ac:dyDescent="0.2">
      <c r="A28" s="21" t="s">
        <v>37</v>
      </c>
      <c r="B28" s="20">
        <v>40915</v>
      </c>
      <c r="C28" s="19" t="s">
        <v>89</v>
      </c>
      <c r="D28" s="19" t="s">
        <v>90</v>
      </c>
      <c r="E28" s="19" t="s">
        <v>2</v>
      </c>
      <c r="F28" s="17" t="s">
        <v>5</v>
      </c>
      <c r="G28" s="18" t="s">
        <v>8</v>
      </c>
      <c r="H28" s="12">
        <v>5000</v>
      </c>
      <c r="I28" s="34"/>
      <c r="J28" s="34"/>
    </row>
    <row r="29" spans="1:10" x14ac:dyDescent="0.2">
      <c r="A29" s="21" t="s">
        <v>38</v>
      </c>
      <c r="B29" s="20">
        <v>40915</v>
      </c>
      <c r="C29" s="19" t="s">
        <v>85</v>
      </c>
      <c r="D29" s="19" t="s">
        <v>86</v>
      </c>
      <c r="E29" s="19" t="s">
        <v>3</v>
      </c>
      <c r="F29" s="17" t="s">
        <v>11</v>
      </c>
      <c r="G29" s="18" t="s">
        <v>7</v>
      </c>
      <c r="H29" s="12">
        <v>5400</v>
      </c>
      <c r="I29" s="35"/>
      <c r="J29" s="34"/>
    </row>
    <row r="30" spans="1:10" x14ac:dyDescent="0.2">
      <c r="A30" s="21" t="s">
        <v>39</v>
      </c>
      <c r="B30" s="20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3">
        <v>3240</v>
      </c>
      <c r="I30" s="34"/>
      <c r="J30" s="34"/>
    </row>
    <row r="31" spans="1:10" x14ac:dyDescent="0.2">
      <c r="A31" s="21" t="s">
        <v>40</v>
      </c>
      <c r="B31" s="20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3">
        <v>7400</v>
      </c>
      <c r="I31" s="34"/>
      <c r="J31" s="34"/>
    </row>
    <row r="32" spans="1:10" x14ac:dyDescent="0.2">
      <c r="A32" s="21" t="s">
        <v>41</v>
      </c>
      <c r="B32" s="20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3">
        <v>22000</v>
      </c>
      <c r="I32" s="34"/>
      <c r="J32" s="34"/>
    </row>
    <row r="33" spans="1:10" x14ac:dyDescent="0.2">
      <c r="A33" s="21" t="s">
        <v>42</v>
      </c>
      <c r="B33" s="20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3">
        <v>3240</v>
      </c>
      <c r="I33" s="37"/>
      <c r="J33" s="34"/>
    </row>
    <row r="34" spans="1:10" x14ac:dyDescent="0.2">
      <c r="A34" s="21" t="s">
        <v>43</v>
      </c>
      <c r="B34" s="20">
        <v>40918</v>
      </c>
      <c r="C34" s="19" t="s">
        <v>89</v>
      </c>
      <c r="D34" s="19" t="s">
        <v>90</v>
      </c>
      <c r="E34" s="19" t="s">
        <v>4</v>
      </c>
      <c r="F34" s="17" t="s">
        <v>11</v>
      </c>
      <c r="G34" s="18" t="s">
        <v>7</v>
      </c>
      <c r="H34" s="13">
        <v>7690</v>
      </c>
      <c r="I34" s="37"/>
      <c r="J34" s="34"/>
    </row>
    <row r="35" spans="1:10" x14ac:dyDescent="0.2">
      <c r="A35" s="21" t="s">
        <v>98</v>
      </c>
      <c r="B35" s="22">
        <v>40918</v>
      </c>
      <c r="C35" s="19" t="s">
        <v>83</v>
      </c>
      <c r="D35" s="19" t="s">
        <v>84</v>
      </c>
      <c r="E35" s="19" t="s">
        <v>3</v>
      </c>
      <c r="F35" s="17" t="s">
        <v>5</v>
      </c>
      <c r="G35" s="18" t="s">
        <v>8</v>
      </c>
      <c r="H35" s="24">
        <v>6000</v>
      </c>
      <c r="I35" s="24"/>
    </row>
    <row r="36" spans="1:10" x14ac:dyDescent="0.2">
      <c r="A36" s="21" t="s">
        <v>44</v>
      </c>
      <c r="B36" s="20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3">
        <v>7500</v>
      </c>
      <c r="I36" s="34"/>
      <c r="J36" s="34"/>
    </row>
    <row r="37" spans="1:10" x14ac:dyDescent="0.2">
      <c r="A37" s="21" t="s">
        <v>45</v>
      </c>
      <c r="B37" s="20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3">
        <v>7500</v>
      </c>
      <c r="I37" s="37"/>
      <c r="J37" s="34"/>
    </row>
    <row r="38" spans="1:10" x14ac:dyDescent="0.2">
      <c r="A38" s="21" t="s">
        <v>46</v>
      </c>
      <c r="B38" s="20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3">
        <v>4650</v>
      </c>
      <c r="I38" s="37"/>
      <c r="J38" s="34"/>
    </row>
    <row r="39" spans="1:10" x14ac:dyDescent="0.2">
      <c r="A39" s="21" t="s">
        <v>47</v>
      </c>
      <c r="B39" s="20">
        <v>40920</v>
      </c>
      <c r="C39" s="19" t="s">
        <v>83</v>
      </c>
      <c r="D39" s="19" t="s">
        <v>84</v>
      </c>
      <c r="E39" s="19" t="s">
        <v>3</v>
      </c>
      <c r="F39" s="17" t="s">
        <v>5</v>
      </c>
      <c r="G39" s="18" t="s">
        <v>7</v>
      </c>
      <c r="H39" s="13">
        <v>6700</v>
      </c>
      <c r="I39" s="34"/>
      <c r="J39" s="34"/>
    </row>
    <row r="40" spans="1:10" x14ac:dyDescent="0.2">
      <c r="A40" s="21" t="s">
        <v>48</v>
      </c>
      <c r="B40" s="20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3">
        <v>6540</v>
      </c>
      <c r="I40" s="34"/>
      <c r="J40" s="34"/>
    </row>
    <row r="41" spans="1:10" x14ac:dyDescent="0.2">
      <c r="A41" s="21" t="s">
        <v>49</v>
      </c>
      <c r="B41" s="20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3">
        <v>4800</v>
      </c>
      <c r="I41" s="37"/>
      <c r="J41" s="34"/>
    </row>
    <row r="42" spans="1:10" x14ac:dyDescent="0.2">
      <c r="A42" s="21" t="s">
        <v>50</v>
      </c>
      <c r="B42" s="20">
        <v>40923</v>
      </c>
      <c r="C42" s="19" t="s">
        <v>83</v>
      </c>
      <c r="D42" s="19" t="s">
        <v>84</v>
      </c>
      <c r="E42" s="19" t="s">
        <v>2</v>
      </c>
      <c r="F42" s="17" t="s">
        <v>11</v>
      </c>
      <c r="G42" s="18" t="s">
        <v>7</v>
      </c>
      <c r="H42" s="13">
        <v>7200</v>
      </c>
      <c r="I42" s="37"/>
      <c r="J42" s="34"/>
    </row>
    <row r="43" spans="1:10" x14ac:dyDescent="0.2">
      <c r="A43" s="21" t="s">
        <v>51</v>
      </c>
      <c r="B43" s="20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3">
        <v>32000</v>
      </c>
      <c r="I43" s="37"/>
      <c r="J43" s="34"/>
    </row>
    <row r="44" spans="1:10" x14ac:dyDescent="0.2">
      <c r="A44" s="21" t="s">
        <v>52</v>
      </c>
      <c r="B44" s="20">
        <v>40925</v>
      </c>
      <c r="C44" s="19" t="s">
        <v>89</v>
      </c>
      <c r="D44" s="19" t="s">
        <v>90</v>
      </c>
      <c r="E44" s="19" t="s">
        <v>2</v>
      </c>
      <c r="F44" s="17" t="s">
        <v>5</v>
      </c>
      <c r="G44" s="18" t="s">
        <v>7</v>
      </c>
      <c r="H44" s="13">
        <v>12000</v>
      </c>
      <c r="I44" s="34"/>
      <c r="J44" s="34"/>
    </row>
    <row r="45" spans="1:10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34"/>
      <c r="J45" s="34"/>
    </row>
    <row r="46" spans="1:10" x14ac:dyDescent="0.2">
      <c r="A46" s="21" t="s">
        <v>54</v>
      </c>
      <c r="B46" s="20">
        <v>40926</v>
      </c>
      <c r="C46" s="19" t="s">
        <v>89</v>
      </c>
      <c r="D46" s="19" t="s">
        <v>90</v>
      </c>
      <c r="E46" s="19" t="s">
        <v>4</v>
      </c>
      <c r="F46" s="17" t="s">
        <v>5</v>
      </c>
      <c r="G46" s="18" t="s">
        <v>7</v>
      </c>
      <c r="H46" s="13">
        <v>12350</v>
      </c>
      <c r="I46" s="34"/>
      <c r="J46" s="34"/>
    </row>
    <row r="47" spans="1:10" x14ac:dyDescent="0.2">
      <c r="A47" s="21" t="s">
        <v>55</v>
      </c>
      <c r="B47" s="20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3">
        <v>18000</v>
      </c>
      <c r="I47" s="37"/>
      <c r="J47" s="34"/>
    </row>
    <row r="48" spans="1:10" x14ac:dyDescent="0.2">
      <c r="A48" s="21" t="s">
        <v>56</v>
      </c>
      <c r="B48" s="20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3">
        <v>4500</v>
      </c>
      <c r="I48" s="37"/>
      <c r="J48" s="34"/>
    </row>
    <row r="49" spans="1:10" x14ac:dyDescent="0.2">
      <c r="A49" s="21" t="s">
        <v>57</v>
      </c>
      <c r="B49" s="20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3">
        <v>12500</v>
      </c>
      <c r="I49" s="37"/>
      <c r="J49" s="34"/>
    </row>
    <row r="50" spans="1:10" x14ac:dyDescent="0.2">
      <c r="A50" s="21" t="s">
        <v>58</v>
      </c>
      <c r="B50" s="20">
        <v>40928</v>
      </c>
      <c r="C50" s="19" t="s">
        <v>87</v>
      </c>
      <c r="D50" s="19" t="s">
        <v>88</v>
      </c>
      <c r="E50" s="19" t="s">
        <v>3</v>
      </c>
      <c r="F50" s="17" t="s">
        <v>5</v>
      </c>
      <c r="G50" s="18" t="s">
        <v>8</v>
      </c>
      <c r="H50" s="13">
        <v>7500</v>
      </c>
      <c r="I50" s="34"/>
      <c r="J50" s="34"/>
    </row>
    <row r="51" spans="1:10" x14ac:dyDescent="0.2">
      <c r="A51" s="21" t="s">
        <v>59</v>
      </c>
      <c r="B51" s="20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3">
        <v>3450</v>
      </c>
      <c r="I51" s="34"/>
      <c r="J51" s="34"/>
    </row>
    <row r="52" spans="1:10" x14ac:dyDescent="0.2">
      <c r="A52" s="21" t="s">
        <v>60</v>
      </c>
      <c r="B52" s="20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3">
        <v>8000</v>
      </c>
      <c r="I52" s="34"/>
      <c r="J52" s="34"/>
    </row>
    <row r="53" spans="1:10" x14ac:dyDescent="0.2">
      <c r="A53" s="21" t="s">
        <v>61</v>
      </c>
      <c r="B53" s="20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3">
        <v>17500</v>
      </c>
      <c r="I53" s="34"/>
      <c r="J53" s="34"/>
    </row>
    <row r="54" spans="1:10" x14ac:dyDescent="0.2">
      <c r="A54" s="21" t="s">
        <v>62</v>
      </c>
      <c r="B54" s="20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3">
        <v>5600</v>
      </c>
      <c r="I54" s="34"/>
      <c r="J54" s="34"/>
    </row>
    <row r="55" spans="1:10" x14ac:dyDescent="0.2">
      <c r="A55" s="21" t="s">
        <v>63</v>
      </c>
      <c r="B55" s="20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3">
        <v>18500</v>
      </c>
      <c r="I55" s="37"/>
      <c r="J55" s="34"/>
    </row>
    <row r="56" spans="1:10" x14ac:dyDescent="0.2">
      <c r="A56" s="21" t="s">
        <v>64</v>
      </c>
      <c r="B56" s="20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3">
        <v>5400</v>
      </c>
      <c r="I56" s="37"/>
      <c r="J56" s="34"/>
    </row>
    <row r="57" spans="1:10" x14ac:dyDescent="0.2">
      <c r="A57" s="21" t="s">
        <v>65</v>
      </c>
      <c r="B57" s="20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3">
        <v>6540</v>
      </c>
      <c r="I57" s="37"/>
      <c r="J57" s="34"/>
    </row>
    <row r="58" spans="1:10" x14ac:dyDescent="0.2">
      <c r="A58" s="21" t="s">
        <v>66</v>
      </c>
      <c r="B58" s="20">
        <v>40931</v>
      </c>
      <c r="C58" s="19" t="s">
        <v>89</v>
      </c>
      <c r="D58" s="19" t="s">
        <v>90</v>
      </c>
      <c r="E58" s="19" t="s">
        <v>3</v>
      </c>
      <c r="F58" s="17" t="s">
        <v>5</v>
      </c>
      <c r="G58" s="18" t="s">
        <v>7</v>
      </c>
      <c r="H58" s="13">
        <v>5600</v>
      </c>
      <c r="I58" s="34"/>
      <c r="J58" s="34"/>
    </row>
    <row r="59" spans="1:10" x14ac:dyDescent="0.2">
      <c r="A59" s="21" t="s">
        <v>67</v>
      </c>
      <c r="B59" s="20">
        <v>40932</v>
      </c>
      <c r="C59" s="19" t="s">
        <v>83</v>
      </c>
      <c r="D59" s="19" t="s">
        <v>84</v>
      </c>
      <c r="E59" s="19" t="s">
        <v>2</v>
      </c>
      <c r="F59" s="17" t="s">
        <v>5</v>
      </c>
      <c r="G59" s="18" t="s">
        <v>8</v>
      </c>
      <c r="H59" s="13">
        <v>6000</v>
      </c>
      <c r="I59" s="34"/>
      <c r="J59" s="34"/>
    </row>
    <row r="60" spans="1:10" x14ac:dyDescent="0.2">
      <c r="A60" s="21" t="s">
        <v>68</v>
      </c>
      <c r="B60" s="20">
        <v>40933</v>
      </c>
      <c r="C60" s="16" t="s">
        <v>83</v>
      </c>
      <c r="D60" s="16" t="s">
        <v>84</v>
      </c>
      <c r="E60" s="1" t="s">
        <v>4</v>
      </c>
      <c r="F60" s="2" t="s">
        <v>5</v>
      </c>
      <c r="G60" s="3" t="s">
        <v>8</v>
      </c>
      <c r="H60" s="13">
        <v>12500</v>
      </c>
      <c r="I60" s="34"/>
      <c r="J60" s="34"/>
    </row>
    <row r="61" spans="1:10" x14ac:dyDescent="0.2">
      <c r="A61" s="21" t="s">
        <v>69</v>
      </c>
      <c r="B61" s="20">
        <v>40934</v>
      </c>
      <c r="C61" s="16" t="s">
        <v>83</v>
      </c>
      <c r="D61" s="16" t="s">
        <v>84</v>
      </c>
      <c r="E61" s="1" t="s">
        <v>4</v>
      </c>
      <c r="F61" s="2" t="s">
        <v>11</v>
      </c>
      <c r="G61" s="3" t="s">
        <v>8</v>
      </c>
      <c r="H61" s="13">
        <v>22500</v>
      </c>
      <c r="I61" s="37"/>
      <c r="J61" s="34"/>
    </row>
    <row r="62" spans="1:10" x14ac:dyDescent="0.2">
      <c r="A62" s="21" t="s">
        <v>70</v>
      </c>
      <c r="B62" s="20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3">
        <v>25000</v>
      </c>
      <c r="I62" s="37"/>
      <c r="J62" s="34"/>
    </row>
    <row r="63" spans="1:10" x14ac:dyDescent="0.2">
      <c r="A63" s="21" t="s">
        <v>71</v>
      </c>
      <c r="B63" s="20">
        <v>40935</v>
      </c>
      <c r="C63" s="19" t="s">
        <v>83</v>
      </c>
      <c r="D63" s="19" t="s">
        <v>84</v>
      </c>
      <c r="E63" s="19" t="s">
        <v>2</v>
      </c>
      <c r="F63" s="17" t="s">
        <v>5</v>
      </c>
      <c r="G63" s="18" t="s">
        <v>8</v>
      </c>
      <c r="H63" s="13">
        <v>7540</v>
      </c>
      <c r="I63" s="34"/>
      <c r="J63" s="34"/>
    </row>
    <row r="64" spans="1:10" x14ac:dyDescent="0.2">
      <c r="A64" s="21" t="s">
        <v>72</v>
      </c>
      <c r="B64" s="20">
        <v>40935</v>
      </c>
      <c r="C64" s="19" t="s">
        <v>87</v>
      </c>
      <c r="D64" s="19" t="s">
        <v>88</v>
      </c>
      <c r="E64" s="19" t="s">
        <v>2</v>
      </c>
      <c r="F64" s="17" t="s">
        <v>5</v>
      </c>
      <c r="G64" s="18" t="s">
        <v>8</v>
      </c>
      <c r="H64" s="13">
        <v>7540</v>
      </c>
      <c r="I64" s="34"/>
      <c r="J64" s="34"/>
    </row>
    <row r="65" spans="1:10" x14ac:dyDescent="0.2">
      <c r="A65" s="21" t="s">
        <v>73</v>
      </c>
      <c r="B65" s="20">
        <v>40935</v>
      </c>
      <c r="C65" s="19" t="s">
        <v>87</v>
      </c>
      <c r="D65" s="19" t="s">
        <v>88</v>
      </c>
      <c r="E65" s="19" t="s">
        <v>4</v>
      </c>
      <c r="F65" s="17" t="s">
        <v>11</v>
      </c>
      <c r="G65" s="18" t="s">
        <v>7</v>
      </c>
      <c r="H65" s="13">
        <v>12500</v>
      </c>
      <c r="I65" s="37"/>
      <c r="J65" s="34"/>
    </row>
    <row r="66" spans="1:10" x14ac:dyDescent="0.2">
      <c r="A66" s="21" t="s">
        <v>74</v>
      </c>
      <c r="B66" s="20">
        <v>40936</v>
      </c>
      <c r="C66" s="19" t="s">
        <v>89</v>
      </c>
      <c r="D66" s="19" t="s">
        <v>90</v>
      </c>
      <c r="E66" s="19" t="s">
        <v>2</v>
      </c>
      <c r="F66" s="17" t="s">
        <v>5</v>
      </c>
      <c r="G66" s="18" t="s">
        <v>7</v>
      </c>
      <c r="H66" s="13">
        <v>9430</v>
      </c>
      <c r="I66" s="34"/>
      <c r="J66" s="34"/>
    </row>
    <row r="67" spans="1:10" x14ac:dyDescent="0.2">
      <c r="A67" s="21" t="s">
        <v>75</v>
      </c>
      <c r="B67" s="20">
        <v>40936</v>
      </c>
      <c r="C67" s="19" t="s">
        <v>89</v>
      </c>
      <c r="D67" s="19" t="s">
        <v>90</v>
      </c>
      <c r="E67" s="19" t="s">
        <v>3</v>
      </c>
      <c r="F67" s="17" t="s">
        <v>5</v>
      </c>
      <c r="G67" s="18" t="s">
        <v>8</v>
      </c>
      <c r="H67" s="13">
        <v>10000</v>
      </c>
      <c r="I67" s="34"/>
      <c r="J67" s="34"/>
    </row>
    <row r="68" spans="1:10" x14ac:dyDescent="0.2">
      <c r="A68" s="21" t="s">
        <v>76</v>
      </c>
      <c r="B68" s="20">
        <v>40936</v>
      </c>
      <c r="C68" s="19" t="s">
        <v>83</v>
      </c>
      <c r="D68" s="19" t="s">
        <v>84</v>
      </c>
      <c r="E68" s="19" t="s">
        <v>4</v>
      </c>
      <c r="F68" s="17" t="s">
        <v>11</v>
      </c>
      <c r="G68" s="18" t="s">
        <v>7</v>
      </c>
      <c r="H68" s="13">
        <v>8400</v>
      </c>
      <c r="I68" s="37"/>
      <c r="J68" s="34"/>
    </row>
    <row r="69" spans="1:10" x14ac:dyDescent="0.2">
      <c r="A69" s="21" t="s">
        <v>77</v>
      </c>
      <c r="B69" s="22">
        <v>40937</v>
      </c>
      <c r="C69" s="19" t="s">
        <v>85</v>
      </c>
      <c r="D69" s="19" t="s">
        <v>86</v>
      </c>
      <c r="E69" s="19" t="s">
        <v>3</v>
      </c>
      <c r="F69" s="17" t="s">
        <v>5</v>
      </c>
      <c r="G69" s="18" t="s">
        <v>7</v>
      </c>
      <c r="H69" s="13">
        <v>7730</v>
      </c>
      <c r="I69" s="34"/>
      <c r="J69" s="34"/>
    </row>
    <row r="70" spans="1:10" x14ac:dyDescent="0.2">
      <c r="A70" s="21" t="s">
        <v>78</v>
      </c>
      <c r="B70" s="22">
        <v>40937</v>
      </c>
      <c r="C70" s="19" t="s">
        <v>85</v>
      </c>
      <c r="D70" s="19" t="s">
        <v>86</v>
      </c>
      <c r="E70" s="19" t="s">
        <v>4</v>
      </c>
      <c r="F70" s="17" t="s">
        <v>5</v>
      </c>
      <c r="G70" s="18" t="s">
        <v>7</v>
      </c>
      <c r="H70" s="13">
        <v>8400</v>
      </c>
      <c r="I70" s="34"/>
      <c r="J70" s="34"/>
    </row>
    <row r="71" spans="1:10" x14ac:dyDescent="0.2">
      <c r="A71" s="21" t="s">
        <v>79</v>
      </c>
      <c r="B71" s="20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3">
        <v>4080</v>
      </c>
      <c r="I71" s="34"/>
      <c r="J71" s="34"/>
    </row>
    <row r="72" spans="1:10" x14ac:dyDescent="0.2">
      <c r="A72" s="21" t="s">
        <v>80</v>
      </c>
      <c r="B72" s="20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3">
        <v>12000</v>
      </c>
      <c r="I72" s="37"/>
      <c r="J72" s="34"/>
    </row>
    <row r="73" spans="1:10" x14ac:dyDescent="0.2">
      <c r="A73" s="21" t="s">
        <v>81</v>
      </c>
      <c r="B73" s="20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3">
        <v>3000</v>
      </c>
      <c r="I73" s="34"/>
      <c r="J73" s="34"/>
    </row>
    <row r="74" spans="1:10" x14ac:dyDescent="0.2">
      <c r="A74" s="21" t="s">
        <v>82</v>
      </c>
      <c r="B74" s="20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3">
        <v>21500</v>
      </c>
      <c r="I74" s="37"/>
      <c r="J74" s="34"/>
    </row>
    <row r="75" spans="1:10" x14ac:dyDescent="0.2">
      <c r="A75" s="21" t="s">
        <v>95</v>
      </c>
      <c r="B75" s="20">
        <v>40939</v>
      </c>
      <c r="C75" s="23" t="s">
        <v>83</v>
      </c>
      <c r="D75" s="23" t="s">
        <v>84</v>
      </c>
      <c r="E75" s="23" t="s">
        <v>2</v>
      </c>
      <c r="F75" s="17" t="s">
        <v>5</v>
      </c>
      <c r="G75" s="18" t="s">
        <v>8</v>
      </c>
      <c r="H75" s="24">
        <v>11250</v>
      </c>
      <c r="I75" s="36"/>
      <c r="J75" s="34"/>
    </row>
    <row r="76" spans="1:10" x14ac:dyDescent="0.2">
      <c r="C76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1" workbookViewId="0">
      <selection activeCell="J7" sqref="J7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1.7109375" customWidth="1"/>
    <col min="10" max="11" width="12.7109375" customWidth="1"/>
  </cols>
  <sheetData>
    <row r="1" spans="1:11" ht="33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6.5" x14ac:dyDescent="0.3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39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33" t="s">
        <v>94</v>
      </c>
    </row>
    <row r="6" spans="1:11" x14ac:dyDescent="0.2">
      <c r="A6" s="21" t="s">
        <v>15</v>
      </c>
      <c r="B6" s="20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2">
        <v>15000</v>
      </c>
      <c r="I6" s="34">
        <f>IF(Table2[Payment Type]="Paid in Full",Table2[Amount],Table2[Amount]*$C$3)</f>
        <v>3750</v>
      </c>
      <c r="J6" s="34">
        <f>Table2[Amount]-Table2[Down Payment]</f>
        <v>11250</v>
      </c>
    </row>
    <row r="7" spans="1:11" x14ac:dyDescent="0.2">
      <c r="A7" s="21" t="s">
        <v>16</v>
      </c>
      <c r="B7" s="20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2">
        <v>12000</v>
      </c>
      <c r="I7" s="34">
        <f>IF(Table2[Payment Type]="Paid in Full",Table2[Amount],Table2[Amount]*$C$3)</f>
        <v>3000</v>
      </c>
      <c r="J7" s="34">
        <f>Table2[Amount]-Table2[Down Payment]</f>
        <v>9000</v>
      </c>
    </row>
    <row r="8" spans="1:11" x14ac:dyDescent="0.2">
      <c r="A8" s="21" t="s">
        <v>17</v>
      </c>
      <c r="B8" s="20">
        <v>40910</v>
      </c>
      <c r="C8" s="16" t="s">
        <v>83</v>
      </c>
      <c r="D8" s="16" t="s">
        <v>84</v>
      </c>
      <c r="E8" s="16" t="s">
        <v>2</v>
      </c>
      <c r="F8" s="17" t="s">
        <v>5</v>
      </c>
      <c r="G8" s="18" t="s">
        <v>8</v>
      </c>
      <c r="H8" s="12">
        <v>3240</v>
      </c>
      <c r="I8" s="34">
        <f>IF(Table2[Payment Type]="Paid in Full",Table2[Amount],Table2[Amount]*$C$3)</f>
        <v>810</v>
      </c>
      <c r="J8" s="34">
        <f>Table2[Amount]-Table2[Down Payment]</f>
        <v>2430</v>
      </c>
    </row>
    <row r="9" spans="1:11" x14ac:dyDescent="0.2">
      <c r="A9" s="21" t="s">
        <v>18</v>
      </c>
      <c r="B9" s="20">
        <v>40910</v>
      </c>
      <c r="C9" s="19" t="s">
        <v>87</v>
      </c>
      <c r="D9" s="19" t="s">
        <v>88</v>
      </c>
      <c r="E9" s="19" t="s">
        <v>2</v>
      </c>
      <c r="F9" s="17" t="s">
        <v>5</v>
      </c>
      <c r="G9" s="18" t="s">
        <v>8</v>
      </c>
      <c r="H9" s="12">
        <v>4080</v>
      </c>
      <c r="I9" s="34">
        <f>IF(Table2[Payment Type]="Paid in Full",Table2[Amount],Table2[Amount]*$C$3)</f>
        <v>1020</v>
      </c>
      <c r="J9" s="34">
        <f>Table2[Amount]-Table2[Down Payment]</f>
        <v>3060</v>
      </c>
    </row>
    <row r="10" spans="1:11" x14ac:dyDescent="0.2">
      <c r="A10" s="21" t="s">
        <v>19</v>
      </c>
      <c r="B10" s="20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2">
        <v>5432</v>
      </c>
      <c r="I10" s="34">
        <f>IF(Table2[Payment Type]="Paid in Full",Table2[Amount],Table2[Amount]*$C$3)</f>
        <v>1358</v>
      </c>
      <c r="J10" s="34">
        <f>Table2[Amount]-Table2[Down Payment]</f>
        <v>4074</v>
      </c>
    </row>
    <row r="11" spans="1:11" x14ac:dyDescent="0.2">
      <c r="A11" s="21" t="s">
        <v>20</v>
      </c>
      <c r="B11" s="20">
        <v>40911</v>
      </c>
      <c r="C11" s="19" t="s">
        <v>83</v>
      </c>
      <c r="D11" s="19" t="s">
        <v>84</v>
      </c>
      <c r="E11" s="19" t="s">
        <v>2</v>
      </c>
      <c r="F11" s="17" t="s">
        <v>5</v>
      </c>
      <c r="G11" s="18" t="s">
        <v>7</v>
      </c>
      <c r="H11" s="12">
        <v>6780</v>
      </c>
      <c r="I11" s="34">
        <f>IF(Table2[Payment Type]="Paid in Full",Table2[Amount],Table2[Amount]*$C$3)</f>
        <v>1695</v>
      </c>
      <c r="J11" s="34">
        <f>Table2[Amount]-Table2[Down Payment]</f>
        <v>5085</v>
      </c>
    </row>
    <row r="12" spans="1:11" x14ac:dyDescent="0.2">
      <c r="A12" s="21" t="s">
        <v>21</v>
      </c>
      <c r="B12" s="20">
        <v>40911</v>
      </c>
      <c r="C12" s="19" t="s">
        <v>87</v>
      </c>
      <c r="D12" s="19" t="s">
        <v>88</v>
      </c>
      <c r="E12" s="19" t="s">
        <v>4</v>
      </c>
      <c r="F12" s="17" t="s">
        <v>5</v>
      </c>
      <c r="G12" s="18" t="s">
        <v>7</v>
      </c>
      <c r="H12" s="12">
        <v>5432</v>
      </c>
      <c r="I12" s="34">
        <f>IF(Table2[Payment Type]="Paid in Full",Table2[Amount],Table2[Amount]*$C$3)</f>
        <v>1358</v>
      </c>
      <c r="J12" s="34">
        <f>Table2[Amount]-Table2[Down Payment]</f>
        <v>4074</v>
      </c>
    </row>
    <row r="13" spans="1:11" x14ac:dyDescent="0.2">
      <c r="A13" s="21" t="s">
        <v>22</v>
      </c>
      <c r="B13" s="20">
        <v>40911</v>
      </c>
      <c r="C13" s="19" t="s">
        <v>83</v>
      </c>
      <c r="D13" s="19" t="s">
        <v>84</v>
      </c>
      <c r="E13" s="19" t="s">
        <v>3</v>
      </c>
      <c r="F13" s="17" t="s">
        <v>11</v>
      </c>
      <c r="G13" s="18" t="s">
        <v>7</v>
      </c>
      <c r="H13" s="12">
        <v>6780</v>
      </c>
      <c r="I13" s="34">
        <f>IF(Table2[Payment Type]="Paid in Full",Table2[Amount],Table2[Amount]*$C$3)</f>
        <v>6780</v>
      </c>
      <c r="J13" s="34">
        <f>Table2[Amount]-Table2[Down Payment]</f>
        <v>0</v>
      </c>
    </row>
    <row r="14" spans="1:11" x14ac:dyDescent="0.2">
      <c r="A14" s="21" t="s">
        <v>23</v>
      </c>
      <c r="B14" s="20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2">
        <v>27000</v>
      </c>
      <c r="I14" s="34">
        <f>IF(Table2[Payment Type]="Paid in Full",Table2[Amount],Table2[Amount]*$C$3)</f>
        <v>27000</v>
      </c>
      <c r="J14" s="34">
        <f>Table2[Amount]-Table2[Down Payment]</f>
        <v>0</v>
      </c>
    </row>
    <row r="15" spans="1:11" x14ac:dyDescent="0.2">
      <c r="A15" s="21" t="s">
        <v>24</v>
      </c>
      <c r="B15" s="20">
        <v>40912</v>
      </c>
      <c r="C15" s="19" t="s">
        <v>85</v>
      </c>
      <c r="D15" s="19" t="s">
        <v>86</v>
      </c>
      <c r="E15" s="19" t="s">
        <v>2</v>
      </c>
      <c r="F15" s="17" t="s">
        <v>5</v>
      </c>
      <c r="G15" s="18" t="s">
        <v>7</v>
      </c>
      <c r="H15" s="12">
        <v>10000</v>
      </c>
      <c r="I15" s="34">
        <f>IF(Table2[Payment Type]="Paid in Full",Table2[Amount],Table2[Amount]*$C$3)</f>
        <v>2500</v>
      </c>
      <c r="J15" s="34">
        <f>Table2[Amount]-Table2[Down Payment]</f>
        <v>7500</v>
      </c>
    </row>
    <row r="16" spans="1:11" x14ac:dyDescent="0.2">
      <c r="A16" s="21" t="s">
        <v>25</v>
      </c>
      <c r="B16" s="20">
        <v>40912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7</v>
      </c>
      <c r="H16" s="12">
        <v>10000</v>
      </c>
      <c r="I16" s="34">
        <f>IF(Table2[Payment Type]="Paid in Full",Table2[Amount],Table2[Amount]*$C$3)</f>
        <v>2500</v>
      </c>
      <c r="J16" s="34">
        <f>Table2[Amount]-Table2[Down Payment]</f>
        <v>7500</v>
      </c>
    </row>
    <row r="17" spans="1:10" x14ac:dyDescent="0.2">
      <c r="A17" s="21" t="s">
        <v>26</v>
      </c>
      <c r="B17" s="20">
        <v>40912</v>
      </c>
      <c r="C17" s="19" t="s">
        <v>83</v>
      </c>
      <c r="D17" s="19" t="s">
        <v>84</v>
      </c>
      <c r="E17" s="19" t="s">
        <v>2</v>
      </c>
      <c r="F17" s="17" t="s">
        <v>11</v>
      </c>
      <c r="G17" s="18" t="s">
        <v>7</v>
      </c>
      <c r="H17" s="12">
        <v>4550</v>
      </c>
      <c r="I17" s="34">
        <f>IF(Table2[Payment Type]="Paid in Full",Table2[Amount],Table2[Amount]*$C$3)</f>
        <v>4550</v>
      </c>
      <c r="J17" s="34">
        <f>Table2[Amount]-Table2[Down Payment]</f>
        <v>0</v>
      </c>
    </row>
    <row r="18" spans="1:10" x14ac:dyDescent="0.2">
      <c r="A18" s="21" t="s">
        <v>27</v>
      </c>
      <c r="B18" s="20">
        <v>40912</v>
      </c>
      <c r="C18" s="19" t="s">
        <v>83</v>
      </c>
      <c r="D18" s="19" t="s">
        <v>84</v>
      </c>
      <c r="E18" s="19" t="s">
        <v>3</v>
      </c>
      <c r="F18" s="17" t="s">
        <v>11</v>
      </c>
      <c r="G18" s="18" t="s">
        <v>8</v>
      </c>
      <c r="H18" s="12">
        <v>8490</v>
      </c>
      <c r="I18" s="34">
        <f>IF(Table2[Payment Type]="Paid in Full",Table2[Amount],Table2[Amount]*$C$3)</f>
        <v>8490</v>
      </c>
      <c r="J18" s="34">
        <f>Table2[Amount]-Table2[Down Payment]</f>
        <v>0</v>
      </c>
    </row>
    <row r="19" spans="1:10" x14ac:dyDescent="0.2">
      <c r="A19" s="21" t="s">
        <v>28</v>
      </c>
      <c r="B19" s="20">
        <v>40912</v>
      </c>
      <c r="C19" s="16" t="s">
        <v>83</v>
      </c>
      <c r="D19" s="16" t="s">
        <v>84</v>
      </c>
      <c r="E19" s="16" t="s">
        <v>4</v>
      </c>
      <c r="F19" s="5" t="s">
        <v>11</v>
      </c>
      <c r="G19" s="18" t="s">
        <v>7</v>
      </c>
      <c r="H19" s="12">
        <v>5432</v>
      </c>
      <c r="I19" s="34">
        <f>IF(Table2[Payment Type]="Paid in Full",Table2[Amount],Table2[Amount]*$C$3)</f>
        <v>5432</v>
      </c>
      <c r="J19" s="34">
        <f>Table2[Amount]-Table2[Down Payment]</f>
        <v>0</v>
      </c>
    </row>
    <row r="20" spans="1:10" x14ac:dyDescent="0.2">
      <c r="A20" s="21" t="s">
        <v>29</v>
      </c>
      <c r="B20" s="29">
        <v>40912</v>
      </c>
      <c r="C20" s="19" t="s">
        <v>85</v>
      </c>
      <c r="D20" s="19" t="s">
        <v>86</v>
      </c>
      <c r="E20" s="19" t="s">
        <v>3</v>
      </c>
      <c r="F20" s="17" t="s">
        <v>11</v>
      </c>
      <c r="G20" s="18" t="s">
        <v>8</v>
      </c>
      <c r="H20" s="12">
        <v>7450</v>
      </c>
      <c r="I20" s="34">
        <f>IF(Table2[Payment Type]="Paid in Full",Table2[Amount],Table2[Amount]*$C$3)</f>
        <v>7450</v>
      </c>
      <c r="J20" s="34">
        <f>Table2[Amount]-Table2[Down Payment]</f>
        <v>0</v>
      </c>
    </row>
    <row r="21" spans="1:10" x14ac:dyDescent="0.2">
      <c r="A21" s="21" t="s">
        <v>30</v>
      </c>
      <c r="B21" s="20">
        <v>40912</v>
      </c>
      <c r="C21" s="16" t="s">
        <v>87</v>
      </c>
      <c r="D21" s="16" t="s">
        <v>88</v>
      </c>
      <c r="E21" s="16" t="s">
        <v>4</v>
      </c>
      <c r="F21" s="5" t="s">
        <v>11</v>
      </c>
      <c r="G21" s="18" t="s">
        <v>7</v>
      </c>
      <c r="H21" s="12">
        <v>5432</v>
      </c>
      <c r="I21" s="34">
        <f>IF(Table2[Payment Type]="Paid in Full",Table2[Amount],Table2[Amount]*$C$3)</f>
        <v>5432</v>
      </c>
      <c r="J21" s="34">
        <f>Table2[Amount]-Table2[Down Payment]</f>
        <v>0</v>
      </c>
    </row>
    <row r="22" spans="1:10" x14ac:dyDescent="0.2">
      <c r="A22" s="21" t="s">
        <v>31</v>
      </c>
      <c r="B22" s="20">
        <v>40912</v>
      </c>
      <c r="C22" s="16" t="s">
        <v>89</v>
      </c>
      <c r="D22" s="16" t="s">
        <v>90</v>
      </c>
      <c r="E22" s="4" t="s">
        <v>3</v>
      </c>
      <c r="F22" s="5" t="s">
        <v>11</v>
      </c>
      <c r="G22" s="6" t="s">
        <v>8</v>
      </c>
      <c r="H22" s="12">
        <v>6780</v>
      </c>
      <c r="I22" s="34">
        <f>IF(Table2[Payment Type]="Paid in Full",Table2[Amount],Table2[Amount]*$C$3)</f>
        <v>6780</v>
      </c>
      <c r="J22" s="34">
        <f>Table2[Amount]-Table2[Down Payment]</f>
        <v>0</v>
      </c>
    </row>
    <row r="23" spans="1:10" x14ac:dyDescent="0.2">
      <c r="A23" s="21" t="s">
        <v>32</v>
      </c>
      <c r="B23" s="20">
        <v>40913</v>
      </c>
      <c r="C23" s="19" t="s">
        <v>83</v>
      </c>
      <c r="D23" s="19" t="s">
        <v>84</v>
      </c>
      <c r="E23" s="19" t="s">
        <v>2</v>
      </c>
      <c r="F23" s="17" t="s">
        <v>5</v>
      </c>
      <c r="G23" s="18" t="s">
        <v>7</v>
      </c>
      <c r="H23" s="24">
        <v>7450</v>
      </c>
      <c r="I23" s="34">
        <f>IF(Table2[Payment Type]="Paid in Full",Table2[Amount],Table2[Amount]*$C$3)</f>
        <v>1862.5</v>
      </c>
      <c r="J23" s="34">
        <f>Table2[Amount]-Table2[Down Payment]</f>
        <v>5587.5</v>
      </c>
    </row>
    <row r="24" spans="1:10" x14ac:dyDescent="0.2">
      <c r="A24" s="21" t="s">
        <v>33</v>
      </c>
      <c r="B24" s="20">
        <v>40913</v>
      </c>
      <c r="C24" s="19" t="s">
        <v>83</v>
      </c>
      <c r="D24" s="19" t="s">
        <v>84</v>
      </c>
      <c r="E24" s="19" t="s">
        <v>2</v>
      </c>
      <c r="F24" s="17" t="s">
        <v>11</v>
      </c>
      <c r="G24" s="18" t="s">
        <v>7</v>
      </c>
      <c r="H24" s="24">
        <v>8560</v>
      </c>
      <c r="I24" s="34">
        <f>IF(Table2[Payment Type]="Paid in Full",Table2[Amount],Table2[Amount]*$C$3)</f>
        <v>8560</v>
      </c>
      <c r="J24" s="34">
        <f>Table2[Amount]-Table2[Down Payment]</f>
        <v>0</v>
      </c>
    </row>
    <row r="25" spans="1:10" x14ac:dyDescent="0.2">
      <c r="A25" s="21" t="s">
        <v>34</v>
      </c>
      <c r="B25" s="20">
        <v>40914</v>
      </c>
      <c r="C25" s="16" t="s">
        <v>83</v>
      </c>
      <c r="D25" s="16" t="s">
        <v>84</v>
      </c>
      <c r="E25" s="4" t="s">
        <v>2</v>
      </c>
      <c r="F25" s="5" t="s">
        <v>5</v>
      </c>
      <c r="G25" s="6" t="s">
        <v>8</v>
      </c>
      <c r="H25" s="12">
        <v>26500</v>
      </c>
      <c r="I25" s="34">
        <f>IF(Table2[Payment Type]="Paid in Full",Table2[Amount],Table2[Amount]*$C$3)</f>
        <v>6625</v>
      </c>
      <c r="J25" s="34">
        <f>Table2[Amount]-Table2[Down Payment]</f>
        <v>19875</v>
      </c>
    </row>
    <row r="26" spans="1:10" x14ac:dyDescent="0.2">
      <c r="A26" s="21" t="s">
        <v>35</v>
      </c>
      <c r="B26" s="20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2">
        <v>5000</v>
      </c>
      <c r="I26" s="34">
        <f>IF(Table2[Payment Type]="Paid in Full",Table2[Amount],Table2[Amount]*$C$3)</f>
        <v>1250</v>
      </c>
      <c r="J26" s="34">
        <f>Table2[Amount]-Table2[Down Payment]</f>
        <v>3750</v>
      </c>
    </row>
    <row r="27" spans="1:10" x14ac:dyDescent="0.2">
      <c r="A27" s="21" t="s">
        <v>36</v>
      </c>
      <c r="B27" s="20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2">
        <v>8560</v>
      </c>
      <c r="I27" s="34">
        <f>IF(Table2[Payment Type]="Paid in Full",Table2[Amount],Table2[Amount]*$C$3)</f>
        <v>2140</v>
      </c>
      <c r="J27" s="34">
        <f>Table2[Amount]-Table2[Down Payment]</f>
        <v>6420</v>
      </c>
    </row>
    <row r="28" spans="1:10" x14ac:dyDescent="0.2">
      <c r="A28" s="21" t="s">
        <v>37</v>
      </c>
      <c r="B28" s="20">
        <v>40915</v>
      </c>
      <c r="C28" s="19" t="s">
        <v>89</v>
      </c>
      <c r="D28" s="19" t="s">
        <v>90</v>
      </c>
      <c r="E28" s="19" t="s">
        <v>2</v>
      </c>
      <c r="F28" s="17" t="s">
        <v>5</v>
      </c>
      <c r="G28" s="18" t="s">
        <v>8</v>
      </c>
      <c r="H28" s="12">
        <v>5000</v>
      </c>
      <c r="I28" s="34">
        <f>IF(Table2[Payment Type]="Paid in Full",Table2[Amount],Table2[Amount]*$C$3)</f>
        <v>1250</v>
      </c>
      <c r="J28" s="34">
        <f>Table2[Amount]-Table2[Down Payment]</f>
        <v>3750</v>
      </c>
    </row>
    <row r="29" spans="1:10" x14ac:dyDescent="0.2">
      <c r="A29" s="21" t="s">
        <v>38</v>
      </c>
      <c r="B29" s="20">
        <v>40915</v>
      </c>
      <c r="C29" s="19" t="s">
        <v>85</v>
      </c>
      <c r="D29" s="19" t="s">
        <v>86</v>
      </c>
      <c r="E29" s="19" t="s">
        <v>3</v>
      </c>
      <c r="F29" s="17" t="s">
        <v>11</v>
      </c>
      <c r="G29" s="18" t="s">
        <v>7</v>
      </c>
      <c r="H29" s="12">
        <v>5400</v>
      </c>
      <c r="I29" s="34">
        <f>IF(Table2[Payment Type]="Paid in Full",Table2[Amount],Table2[Amount]*$C$3)</f>
        <v>5400</v>
      </c>
      <c r="J29" s="34">
        <f>Table2[Amount]-Table2[Down Payment]</f>
        <v>0</v>
      </c>
    </row>
    <row r="30" spans="1:10" x14ac:dyDescent="0.2">
      <c r="A30" s="21" t="s">
        <v>39</v>
      </c>
      <c r="B30" s="20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3">
        <v>3240</v>
      </c>
      <c r="I30" s="34">
        <f>IF(Table2[Payment Type]="Paid in Full",Table2[Amount],Table2[Amount]*$C$3)</f>
        <v>810</v>
      </c>
      <c r="J30" s="34">
        <f>Table2[Amount]-Table2[Down Payment]</f>
        <v>2430</v>
      </c>
    </row>
    <row r="31" spans="1:10" x14ac:dyDescent="0.2">
      <c r="A31" s="21" t="s">
        <v>40</v>
      </c>
      <c r="B31" s="20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3">
        <v>7400</v>
      </c>
      <c r="I31" s="34">
        <f>IF(Table2[Payment Type]="Paid in Full",Table2[Amount],Table2[Amount]*$C$3)</f>
        <v>1850</v>
      </c>
      <c r="J31" s="34">
        <f>Table2[Amount]-Table2[Down Payment]</f>
        <v>5550</v>
      </c>
    </row>
    <row r="32" spans="1:10" x14ac:dyDescent="0.2">
      <c r="A32" s="21" t="s">
        <v>41</v>
      </c>
      <c r="B32" s="20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3">
        <v>22000</v>
      </c>
      <c r="I32" s="34">
        <f>IF(Table2[Payment Type]="Paid in Full",Table2[Amount],Table2[Amount]*$C$3)</f>
        <v>5500</v>
      </c>
      <c r="J32" s="34">
        <f>Table2[Amount]-Table2[Down Payment]</f>
        <v>16500</v>
      </c>
    </row>
    <row r="33" spans="1:10" x14ac:dyDescent="0.2">
      <c r="A33" s="21" t="s">
        <v>42</v>
      </c>
      <c r="B33" s="20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3">
        <v>3240</v>
      </c>
      <c r="I33" s="34">
        <f>IF(Table2[Payment Type]="Paid in Full",Table2[Amount],Table2[Amount]*$C$3)</f>
        <v>3240</v>
      </c>
      <c r="J33" s="34">
        <f>Table2[Amount]-Table2[Down Payment]</f>
        <v>0</v>
      </c>
    </row>
    <row r="34" spans="1:10" x14ac:dyDescent="0.2">
      <c r="A34" s="21" t="s">
        <v>43</v>
      </c>
      <c r="B34" s="20">
        <v>40918</v>
      </c>
      <c r="C34" s="19" t="s">
        <v>89</v>
      </c>
      <c r="D34" s="19" t="s">
        <v>90</v>
      </c>
      <c r="E34" s="19" t="s">
        <v>4</v>
      </c>
      <c r="F34" s="17" t="s">
        <v>11</v>
      </c>
      <c r="G34" s="18" t="s">
        <v>7</v>
      </c>
      <c r="H34" s="13">
        <v>7690</v>
      </c>
      <c r="I34" s="34">
        <f>IF(Table2[Payment Type]="Paid in Full",Table2[Amount],Table2[Amount]*$C$3)</f>
        <v>7690</v>
      </c>
      <c r="J34" s="34">
        <f>Table2[Amount]-Table2[Down Payment]</f>
        <v>0</v>
      </c>
    </row>
    <row r="35" spans="1:10" x14ac:dyDescent="0.2">
      <c r="A35" s="21" t="s">
        <v>98</v>
      </c>
      <c r="B35" s="22">
        <v>40918</v>
      </c>
      <c r="C35" s="19" t="s">
        <v>83</v>
      </c>
      <c r="D35" s="19" t="s">
        <v>84</v>
      </c>
      <c r="E35" s="19" t="s">
        <v>3</v>
      </c>
      <c r="F35" s="17" t="s">
        <v>5</v>
      </c>
      <c r="G35" s="18" t="s">
        <v>8</v>
      </c>
      <c r="H35" s="24">
        <v>6000</v>
      </c>
      <c r="I35" s="34">
        <f>IF(Table2[Payment Type]="Paid in Full",Table2[Amount],Table2[Amount]*$C$3)</f>
        <v>1500</v>
      </c>
      <c r="J35" s="34">
        <f>Table2[Amount]-Table2[Down Payment]</f>
        <v>4500</v>
      </c>
    </row>
    <row r="36" spans="1:10" x14ac:dyDescent="0.2">
      <c r="A36" s="21" t="s">
        <v>44</v>
      </c>
      <c r="B36" s="20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3">
        <v>7500</v>
      </c>
      <c r="I36" s="34">
        <f>IF(Table2[Payment Type]="Paid in Full",Table2[Amount],Table2[Amount]*$C$3)</f>
        <v>1875</v>
      </c>
      <c r="J36" s="34">
        <f>Table2[Amount]-Table2[Down Payment]</f>
        <v>5625</v>
      </c>
    </row>
    <row r="37" spans="1:10" x14ac:dyDescent="0.2">
      <c r="A37" s="21" t="s">
        <v>45</v>
      </c>
      <c r="B37" s="20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3">
        <v>7500</v>
      </c>
      <c r="I37" s="34">
        <f>IF(Table2[Payment Type]="Paid in Full",Table2[Amount],Table2[Amount]*$C$3)</f>
        <v>7500</v>
      </c>
      <c r="J37" s="34">
        <f>Table2[Amount]-Table2[Down Payment]</f>
        <v>0</v>
      </c>
    </row>
    <row r="38" spans="1:10" x14ac:dyDescent="0.2">
      <c r="A38" s="21" t="s">
        <v>46</v>
      </c>
      <c r="B38" s="20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3">
        <v>4650</v>
      </c>
      <c r="I38" s="34">
        <f>IF(Table2[Payment Type]="Paid in Full",Table2[Amount],Table2[Amount]*$C$3)</f>
        <v>4650</v>
      </c>
      <c r="J38" s="34">
        <f>Table2[Amount]-Table2[Down Payment]</f>
        <v>0</v>
      </c>
    </row>
    <row r="39" spans="1:10" x14ac:dyDescent="0.2">
      <c r="A39" s="21" t="s">
        <v>47</v>
      </c>
      <c r="B39" s="20">
        <v>40920</v>
      </c>
      <c r="C39" s="19" t="s">
        <v>83</v>
      </c>
      <c r="D39" s="19" t="s">
        <v>84</v>
      </c>
      <c r="E39" s="19" t="s">
        <v>3</v>
      </c>
      <c r="F39" s="17" t="s">
        <v>5</v>
      </c>
      <c r="G39" s="18" t="s">
        <v>7</v>
      </c>
      <c r="H39" s="13">
        <v>6700</v>
      </c>
      <c r="I39" s="34">
        <f>IF(Table2[Payment Type]="Paid in Full",Table2[Amount],Table2[Amount]*$C$3)</f>
        <v>1675</v>
      </c>
      <c r="J39" s="34">
        <f>Table2[Amount]-Table2[Down Payment]</f>
        <v>5025</v>
      </c>
    </row>
    <row r="40" spans="1:10" x14ac:dyDescent="0.2">
      <c r="A40" s="21" t="s">
        <v>48</v>
      </c>
      <c r="B40" s="20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3">
        <v>6540</v>
      </c>
      <c r="I40" s="34">
        <f>IF(Table2[Payment Type]="Paid in Full",Table2[Amount],Table2[Amount]*$C$3)</f>
        <v>1635</v>
      </c>
      <c r="J40" s="34">
        <f>Table2[Amount]-Table2[Down Payment]</f>
        <v>4905</v>
      </c>
    </row>
    <row r="41" spans="1:10" x14ac:dyDescent="0.2">
      <c r="A41" s="21" t="s">
        <v>49</v>
      </c>
      <c r="B41" s="20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3">
        <v>4800</v>
      </c>
      <c r="I41" s="34">
        <f>IF(Table2[Payment Type]="Paid in Full",Table2[Amount],Table2[Amount]*$C$3)</f>
        <v>4800</v>
      </c>
      <c r="J41" s="34">
        <f>Table2[Amount]-Table2[Down Payment]</f>
        <v>0</v>
      </c>
    </row>
    <row r="42" spans="1:10" x14ac:dyDescent="0.2">
      <c r="A42" s="21" t="s">
        <v>50</v>
      </c>
      <c r="B42" s="20">
        <v>40923</v>
      </c>
      <c r="C42" s="19" t="s">
        <v>83</v>
      </c>
      <c r="D42" s="19" t="s">
        <v>84</v>
      </c>
      <c r="E42" s="19" t="s">
        <v>2</v>
      </c>
      <c r="F42" s="17" t="s">
        <v>11</v>
      </c>
      <c r="G42" s="18" t="s">
        <v>7</v>
      </c>
      <c r="H42" s="13">
        <v>7200</v>
      </c>
      <c r="I42" s="34">
        <f>IF(Table2[Payment Type]="Paid in Full",Table2[Amount],Table2[Amount]*$C$3)</f>
        <v>7200</v>
      </c>
      <c r="J42" s="34">
        <f>Table2[Amount]-Table2[Down Payment]</f>
        <v>0</v>
      </c>
    </row>
    <row r="43" spans="1:10" x14ac:dyDescent="0.2">
      <c r="A43" s="21" t="s">
        <v>51</v>
      </c>
      <c r="B43" s="20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3">
        <v>32000</v>
      </c>
      <c r="I43" s="34">
        <f>IF(Table2[Payment Type]="Paid in Full",Table2[Amount],Table2[Amount]*$C$3)</f>
        <v>32000</v>
      </c>
      <c r="J43" s="34">
        <f>Table2[Amount]-Table2[Down Payment]</f>
        <v>0</v>
      </c>
    </row>
    <row r="44" spans="1:10" x14ac:dyDescent="0.2">
      <c r="A44" s="21" t="s">
        <v>52</v>
      </c>
      <c r="B44" s="20">
        <v>40925</v>
      </c>
      <c r="C44" s="19" t="s">
        <v>89</v>
      </c>
      <c r="D44" s="19" t="s">
        <v>90</v>
      </c>
      <c r="E44" s="19" t="s">
        <v>2</v>
      </c>
      <c r="F44" s="17" t="s">
        <v>5</v>
      </c>
      <c r="G44" s="18" t="s">
        <v>7</v>
      </c>
      <c r="H44" s="13">
        <v>12000</v>
      </c>
      <c r="I44" s="34">
        <f>IF(Table2[Payment Type]="Paid in Full",Table2[Amount],Table2[Amount]*$C$3)</f>
        <v>3000</v>
      </c>
      <c r="J44" s="34">
        <f>Table2[Amount]-Table2[Down Payment]</f>
        <v>9000</v>
      </c>
    </row>
    <row r="45" spans="1:10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34">
        <f>IF(Table2[Payment Type]="Paid in Full",Table2[Amount],Table2[Amount]*$C$3)</f>
        <v>800</v>
      </c>
      <c r="J45" s="34">
        <f>Table2[Amount]-Table2[Down Payment]</f>
        <v>2400</v>
      </c>
    </row>
    <row r="46" spans="1:10" x14ac:dyDescent="0.2">
      <c r="A46" s="21" t="s">
        <v>54</v>
      </c>
      <c r="B46" s="20">
        <v>40926</v>
      </c>
      <c r="C46" s="19" t="s">
        <v>89</v>
      </c>
      <c r="D46" s="19" t="s">
        <v>90</v>
      </c>
      <c r="E46" s="19" t="s">
        <v>4</v>
      </c>
      <c r="F46" s="17" t="s">
        <v>5</v>
      </c>
      <c r="G46" s="18" t="s">
        <v>7</v>
      </c>
      <c r="H46" s="13">
        <v>12350</v>
      </c>
      <c r="I46" s="34">
        <f>IF(Table2[Payment Type]="Paid in Full",Table2[Amount],Table2[Amount]*$C$3)</f>
        <v>3087.5</v>
      </c>
      <c r="J46" s="34">
        <f>Table2[Amount]-Table2[Down Payment]</f>
        <v>9262.5</v>
      </c>
    </row>
    <row r="47" spans="1:10" x14ac:dyDescent="0.2">
      <c r="A47" s="21" t="s">
        <v>55</v>
      </c>
      <c r="B47" s="20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3">
        <v>18000</v>
      </c>
      <c r="I47" s="34">
        <f>IF(Table2[Payment Type]="Paid in Full",Table2[Amount],Table2[Amount]*$C$3)</f>
        <v>18000</v>
      </c>
      <c r="J47" s="34">
        <f>Table2[Amount]-Table2[Down Payment]</f>
        <v>0</v>
      </c>
    </row>
    <row r="48" spans="1:10" x14ac:dyDescent="0.2">
      <c r="A48" s="21" t="s">
        <v>56</v>
      </c>
      <c r="B48" s="20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3">
        <v>4500</v>
      </c>
      <c r="I48" s="34">
        <f>IF(Table2[Payment Type]="Paid in Full",Table2[Amount],Table2[Amount]*$C$3)</f>
        <v>4500</v>
      </c>
      <c r="J48" s="34">
        <f>Table2[Amount]-Table2[Down Payment]</f>
        <v>0</v>
      </c>
    </row>
    <row r="49" spans="1:10" x14ac:dyDescent="0.2">
      <c r="A49" s="21" t="s">
        <v>57</v>
      </c>
      <c r="B49" s="20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3">
        <v>12500</v>
      </c>
      <c r="I49" s="34">
        <f>IF(Table2[Payment Type]="Paid in Full",Table2[Amount],Table2[Amount]*$C$3)</f>
        <v>12500</v>
      </c>
      <c r="J49" s="34">
        <f>Table2[Amount]-Table2[Down Payment]</f>
        <v>0</v>
      </c>
    </row>
    <row r="50" spans="1:10" x14ac:dyDescent="0.2">
      <c r="A50" s="21" t="s">
        <v>58</v>
      </c>
      <c r="B50" s="20">
        <v>40928</v>
      </c>
      <c r="C50" s="19" t="s">
        <v>87</v>
      </c>
      <c r="D50" s="19" t="s">
        <v>88</v>
      </c>
      <c r="E50" s="19" t="s">
        <v>3</v>
      </c>
      <c r="F50" s="17" t="s">
        <v>5</v>
      </c>
      <c r="G50" s="18" t="s">
        <v>8</v>
      </c>
      <c r="H50" s="13">
        <v>7500</v>
      </c>
      <c r="I50" s="34">
        <f>IF(Table2[Payment Type]="Paid in Full",Table2[Amount],Table2[Amount]*$C$3)</f>
        <v>1875</v>
      </c>
      <c r="J50" s="34">
        <f>Table2[Amount]-Table2[Down Payment]</f>
        <v>5625</v>
      </c>
    </row>
    <row r="51" spans="1:10" x14ac:dyDescent="0.2">
      <c r="A51" s="21" t="s">
        <v>59</v>
      </c>
      <c r="B51" s="20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3">
        <v>3450</v>
      </c>
      <c r="I51" s="34">
        <f>IF(Table2[Payment Type]="Paid in Full",Table2[Amount],Table2[Amount]*$C$3)</f>
        <v>862.5</v>
      </c>
      <c r="J51" s="34">
        <f>Table2[Amount]-Table2[Down Payment]</f>
        <v>2587.5</v>
      </c>
    </row>
    <row r="52" spans="1:10" x14ac:dyDescent="0.2">
      <c r="A52" s="21" t="s">
        <v>60</v>
      </c>
      <c r="B52" s="20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3">
        <v>8000</v>
      </c>
      <c r="I52" s="34">
        <f>IF(Table2[Payment Type]="Paid in Full",Table2[Amount],Table2[Amount]*$C$3)</f>
        <v>2000</v>
      </c>
      <c r="J52" s="34">
        <f>Table2[Amount]-Table2[Down Payment]</f>
        <v>6000</v>
      </c>
    </row>
    <row r="53" spans="1:10" x14ac:dyDescent="0.2">
      <c r="A53" s="21" t="s">
        <v>61</v>
      </c>
      <c r="B53" s="20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3">
        <v>17500</v>
      </c>
      <c r="I53" s="34">
        <f>IF(Table2[Payment Type]="Paid in Full",Table2[Amount],Table2[Amount]*$C$3)</f>
        <v>4375</v>
      </c>
      <c r="J53" s="34">
        <f>Table2[Amount]-Table2[Down Payment]</f>
        <v>13125</v>
      </c>
    </row>
    <row r="54" spans="1:10" x14ac:dyDescent="0.2">
      <c r="A54" s="21" t="s">
        <v>62</v>
      </c>
      <c r="B54" s="20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3">
        <v>5600</v>
      </c>
      <c r="I54" s="34">
        <f>IF(Table2[Payment Type]="Paid in Full",Table2[Amount],Table2[Amount]*$C$3)</f>
        <v>1400</v>
      </c>
      <c r="J54" s="34">
        <f>Table2[Amount]-Table2[Down Payment]</f>
        <v>4200</v>
      </c>
    </row>
    <row r="55" spans="1:10" x14ac:dyDescent="0.2">
      <c r="A55" s="21" t="s">
        <v>63</v>
      </c>
      <c r="B55" s="20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3">
        <v>18500</v>
      </c>
      <c r="I55" s="34">
        <f>IF(Table2[Payment Type]="Paid in Full",Table2[Amount],Table2[Amount]*$C$3)</f>
        <v>18500</v>
      </c>
      <c r="J55" s="34">
        <f>Table2[Amount]-Table2[Down Payment]</f>
        <v>0</v>
      </c>
    </row>
    <row r="56" spans="1:10" x14ac:dyDescent="0.2">
      <c r="A56" s="21" t="s">
        <v>64</v>
      </c>
      <c r="B56" s="20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3">
        <v>5400</v>
      </c>
      <c r="I56" s="34">
        <f>IF(Table2[Payment Type]="Paid in Full",Table2[Amount],Table2[Amount]*$C$3)</f>
        <v>5400</v>
      </c>
      <c r="J56" s="34">
        <f>Table2[Amount]-Table2[Down Payment]</f>
        <v>0</v>
      </c>
    </row>
    <row r="57" spans="1:10" x14ac:dyDescent="0.2">
      <c r="A57" s="21" t="s">
        <v>65</v>
      </c>
      <c r="B57" s="20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3">
        <v>6540</v>
      </c>
      <c r="I57" s="34">
        <f>IF(Table2[Payment Type]="Paid in Full",Table2[Amount],Table2[Amount]*$C$3)</f>
        <v>6540</v>
      </c>
      <c r="J57" s="34">
        <f>Table2[Amount]-Table2[Down Payment]</f>
        <v>0</v>
      </c>
    </row>
    <row r="58" spans="1:10" x14ac:dyDescent="0.2">
      <c r="A58" s="21" t="s">
        <v>66</v>
      </c>
      <c r="B58" s="20">
        <v>40931</v>
      </c>
      <c r="C58" s="19" t="s">
        <v>89</v>
      </c>
      <c r="D58" s="19" t="s">
        <v>90</v>
      </c>
      <c r="E58" s="19" t="s">
        <v>3</v>
      </c>
      <c r="F58" s="17" t="s">
        <v>5</v>
      </c>
      <c r="G58" s="18" t="s">
        <v>7</v>
      </c>
      <c r="H58" s="13">
        <v>5600</v>
      </c>
      <c r="I58" s="34">
        <f>IF(Table2[Payment Type]="Paid in Full",Table2[Amount],Table2[Amount]*$C$3)</f>
        <v>1400</v>
      </c>
      <c r="J58" s="34">
        <f>Table2[Amount]-Table2[Down Payment]</f>
        <v>4200</v>
      </c>
    </row>
    <row r="59" spans="1:10" x14ac:dyDescent="0.2">
      <c r="A59" s="21" t="s">
        <v>67</v>
      </c>
      <c r="B59" s="20">
        <v>40932</v>
      </c>
      <c r="C59" s="19" t="s">
        <v>83</v>
      </c>
      <c r="D59" s="19" t="s">
        <v>84</v>
      </c>
      <c r="E59" s="19" t="s">
        <v>2</v>
      </c>
      <c r="F59" s="17" t="s">
        <v>5</v>
      </c>
      <c r="G59" s="18" t="s">
        <v>8</v>
      </c>
      <c r="H59" s="13">
        <v>6000</v>
      </c>
      <c r="I59" s="34">
        <f>IF(Table2[Payment Type]="Paid in Full",Table2[Amount],Table2[Amount]*$C$3)</f>
        <v>1500</v>
      </c>
      <c r="J59" s="34">
        <f>Table2[Amount]-Table2[Down Payment]</f>
        <v>4500</v>
      </c>
    </row>
    <row r="60" spans="1:10" x14ac:dyDescent="0.2">
      <c r="A60" s="21" t="s">
        <v>68</v>
      </c>
      <c r="B60" s="20">
        <v>40933</v>
      </c>
      <c r="C60" s="16" t="s">
        <v>83</v>
      </c>
      <c r="D60" s="16" t="s">
        <v>84</v>
      </c>
      <c r="E60" s="1" t="s">
        <v>4</v>
      </c>
      <c r="F60" s="2" t="s">
        <v>5</v>
      </c>
      <c r="G60" s="3" t="s">
        <v>8</v>
      </c>
      <c r="H60" s="13">
        <v>12500</v>
      </c>
      <c r="I60" s="34">
        <f>IF(Table2[Payment Type]="Paid in Full",Table2[Amount],Table2[Amount]*$C$3)</f>
        <v>3125</v>
      </c>
      <c r="J60" s="34">
        <f>Table2[Amount]-Table2[Down Payment]</f>
        <v>9375</v>
      </c>
    </row>
    <row r="61" spans="1:10" x14ac:dyDescent="0.2">
      <c r="A61" s="21" t="s">
        <v>69</v>
      </c>
      <c r="B61" s="20">
        <v>40934</v>
      </c>
      <c r="C61" s="16" t="s">
        <v>83</v>
      </c>
      <c r="D61" s="16" t="s">
        <v>84</v>
      </c>
      <c r="E61" s="1" t="s">
        <v>4</v>
      </c>
      <c r="F61" s="2" t="s">
        <v>11</v>
      </c>
      <c r="G61" s="3" t="s">
        <v>8</v>
      </c>
      <c r="H61" s="13">
        <v>22500</v>
      </c>
      <c r="I61" s="34">
        <f>IF(Table2[Payment Type]="Paid in Full",Table2[Amount],Table2[Amount]*$C$3)</f>
        <v>22500</v>
      </c>
      <c r="J61" s="34">
        <f>Table2[Amount]-Table2[Down Payment]</f>
        <v>0</v>
      </c>
    </row>
    <row r="62" spans="1:10" x14ac:dyDescent="0.2">
      <c r="A62" s="21" t="s">
        <v>70</v>
      </c>
      <c r="B62" s="20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3">
        <v>25000</v>
      </c>
      <c r="I62" s="34">
        <f>IF(Table2[Payment Type]="Paid in Full",Table2[Amount],Table2[Amount]*$C$3)</f>
        <v>25000</v>
      </c>
      <c r="J62" s="34">
        <f>Table2[Amount]-Table2[Down Payment]</f>
        <v>0</v>
      </c>
    </row>
    <row r="63" spans="1:10" x14ac:dyDescent="0.2">
      <c r="A63" s="21" t="s">
        <v>71</v>
      </c>
      <c r="B63" s="20">
        <v>40935</v>
      </c>
      <c r="C63" s="19" t="s">
        <v>83</v>
      </c>
      <c r="D63" s="19" t="s">
        <v>84</v>
      </c>
      <c r="E63" s="19" t="s">
        <v>2</v>
      </c>
      <c r="F63" s="17" t="s">
        <v>5</v>
      </c>
      <c r="G63" s="18" t="s">
        <v>8</v>
      </c>
      <c r="H63" s="13">
        <v>7540</v>
      </c>
      <c r="I63" s="34">
        <f>IF(Table2[Payment Type]="Paid in Full",Table2[Amount],Table2[Amount]*$C$3)</f>
        <v>1885</v>
      </c>
      <c r="J63" s="34">
        <f>Table2[Amount]-Table2[Down Payment]</f>
        <v>5655</v>
      </c>
    </row>
    <row r="64" spans="1:10" x14ac:dyDescent="0.2">
      <c r="A64" s="21" t="s">
        <v>72</v>
      </c>
      <c r="B64" s="20">
        <v>40935</v>
      </c>
      <c r="C64" s="19" t="s">
        <v>87</v>
      </c>
      <c r="D64" s="19" t="s">
        <v>88</v>
      </c>
      <c r="E64" s="19" t="s">
        <v>2</v>
      </c>
      <c r="F64" s="17" t="s">
        <v>5</v>
      </c>
      <c r="G64" s="18" t="s">
        <v>8</v>
      </c>
      <c r="H64" s="13">
        <v>7540</v>
      </c>
      <c r="I64" s="34">
        <f>IF(Table2[Payment Type]="Paid in Full",Table2[Amount],Table2[Amount]*$C$3)</f>
        <v>1885</v>
      </c>
      <c r="J64" s="34">
        <f>Table2[Amount]-Table2[Down Payment]</f>
        <v>5655</v>
      </c>
    </row>
    <row r="65" spans="1:10" x14ac:dyDescent="0.2">
      <c r="A65" s="21" t="s">
        <v>73</v>
      </c>
      <c r="B65" s="20">
        <v>40935</v>
      </c>
      <c r="C65" s="19" t="s">
        <v>87</v>
      </c>
      <c r="D65" s="19" t="s">
        <v>88</v>
      </c>
      <c r="E65" s="19" t="s">
        <v>4</v>
      </c>
      <c r="F65" s="17" t="s">
        <v>11</v>
      </c>
      <c r="G65" s="18" t="s">
        <v>7</v>
      </c>
      <c r="H65" s="13">
        <v>12500</v>
      </c>
      <c r="I65" s="34">
        <f>IF(Table2[Payment Type]="Paid in Full",Table2[Amount],Table2[Amount]*$C$3)</f>
        <v>12500</v>
      </c>
      <c r="J65" s="34">
        <f>Table2[Amount]-Table2[Down Payment]</f>
        <v>0</v>
      </c>
    </row>
    <row r="66" spans="1:10" x14ac:dyDescent="0.2">
      <c r="A66" s="21" t="s">
        <v>74</v>
      </c>
      <c r="B66" s="20">
        <v>40936</v>
      </c>
      <c r="C66" s="19" t="s">
        <v>89</v>
      </c>
      <c r="D66" s="19" t="s">
        <v>90</v>
      </c>
      <c r="E66" s="19" t="s">
        <v>2</v>
      </c>
      <c r="F66" s="17" t="s">
        <v>5</v>
      </c>
      <c r="G66" s="18" t="s">
        <v>7</v>
      </c>
      <c r="H66" s="13">
        <v>9430</v>
      </c>
      <c r="I66" s="34">
        <f>IF(Table2[Payment Type]="Paid in Full",Table2[Amount],Table2[Amount]*$C$3)</f>
        <v>2357.5</v>
      </c>
      <c r="J66" s="34">
        <f>Table2[Amount]-Table2[Down Payment]</f>
        <v>7072.5</v>
      </c>
    </row>
    <row r="67" spans="1:10" x14ac:dyDescent="0.2">
      <c r="A67" s="21" t="s">
        <v>75</v>
      </c>
      <c r="B67" s="20">
        <v>40936</v>
      </c>
      <c r="C67" s="19" t="s">
        <v>89</v>
      </c>
      <c r="D67" s="19" t="s">
        <v>90</v>
      </c>
      <c r="E67" s="19" t="s">
        <v>3</v>
      </c>
      <c r="F67" s="17" t="s">
        <v>5</v>
      </c>
      <c r="G67" s="18" t="s">
        <v>8</v>
      </c>
      <c r="H67" s="13">
        <v>10000</v>
      </c>
      <c r="I67" s="34">
        <f>IF(Table2[Payment Type]="Paid in Full",Table2[Amount],Table2[Amount]*$C$3)</f>
        <v>2500</v>
      </c>
      <c r="J67" s="34">
        <f>Table2[Amount]-Table2[Down Payment]</f>
        <v>7500</v>
      </c>
    </row>
    <row r="68" spans="1:10" x14ac:dyDescent="0.2">
      <c r="A68" s="21" t="s">
        <v>76</v>
      </c>
      <c r="B68" s="20">
        <v>40936</v>
      </c>
      <c r="C68" s="19" t="s">
        <v>83</v>
      </c>
      <c r="D68" s="19" t="s">
        <v>84</v>
      </c>
      <c r="E68" s="19" t="s">
        <v>4</v>
      </c>
      <c r="F68" s="17" t="s">
        <v>11</v>
      </c>
      <c r="G68" s="18" t="s">
        <v>7</v>
      </c>
      <c r="H68" s="13">
        <v>8400</v>
      </c>
      <c r="I68" s="34">
        <f>IF(Table2[Payment Type]="Paid in Full",Table2[Amount],Table2[Amount]*$C$3)</f>
        <v>8400</v>
      </c>
      <c r="J68" s="34">
        <f>Table2[Amount]-Table2[Down Payment]</f>
        <v>0</v>
      </c>
    </row>
    <row r="69" spans="1:10" x14ac:dyDescent="0.2">
      <c r="A69" s="21" t="s">
        <v>77</v>
      </c>
      <c r="B69" s="22">
        <v>40937</v>
      </c>
      <c r="C69" s="19" t="s">
        <v>85</v>
      </c>
      <c r="D69" s="19" t="s">
        <v>86</v>
      </c>
      <c r="E69" s="19" t="s">
        <v>3</v>
      </c>
      <c r="F69" s="17" t="s">
        <v>5</v>
      </c>
      <c r="G69" s="18" t="s">
        <v>7</v>
      </c>
      <c r="H69" s="13">
        <v>7730</v>
      </c>
      <c r="I69" s="34">
        <f>IF(Table2[Payment Type]="Paid in Full",Table2[Amount],Table2[Amount]*$C$3)</f>
        <v>1932.5</v>
      </c>
      <c r="J69" s="34">
        <f>Table2[Amount]-Table2[Down Payment]</f>
        <v>5797.5</v>
      </c>
    </row>
    <row r="70" spans="1:10" x14ac:dyDescent="0.2">
      <c r="A70" s="21" t="s">
        <v>78</v>
      </c>
      <c r="B70" s="22">
        <v>40937</v>
      </c>
      <c r="C70" s="19" t="s">
        <v>85</v>
      </c>
      <c r="D70" s="19" t="s">
        <v>86</v>
      </c>
      <c r="E70" s="19" t="s">
        <v>4</v>
      </c>
      <c r="F70" s="17" t="s">
        <v>5</v>
      </c>
      <c r="G70" s="18" t="s">
        <v>7</v>
      </c>
      <c r="H70" s="13">
        <v>8400</v>
      </c>
      <c r="I70" s="34">
        <f>IF(Table2[Payment Type]="Paid in Full",Table2[Amount],Table2[Amount]*$C$3)</f>
        <v>2100</v>
      </c>
      <c r="J70" s="34">
        <f>Table2[Amount]-Table2[Down Payment]</f>
        <v>6300</v>
      </c>
    </row>
    <row r="71" spans="1:10" x14ac:dyDescent="0.2">
      <c r="A71" s="21" t="s">
        <v>79</v>
      </c>
      <c r="B71" s="20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3">
        <v>4080</v>
      </c>
      <c r="I71" s="34">
        <f>IF(Table2[Payment Type]="Paid in Full",Table2[Amount],Table2[Amount]*$C$3)</f>
        <v>1020</v>
      </c>
      <c r="J71" s="34">
        <f>Table2[Amount]-Table2[Down Payment]</f>
        <v>3060</v>
      </c>
    </row>
    <row r="72" spans="1:10" x14ac:dyDescent="0.2">
      <c r="A72" s="21" t="s">
        <v>80</v>
      </c>
      <c r="B72" s="20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3">
        <v>12000</v>
      </c>
      <c r="I72" s="34">
        <f>IF(Table2[Payment Type]="Paid in Full",Table2[Amount],Table2[Amount]*$C$3)</f>
        <v>12000</v>
      </c>
      <c r="J72" s="34">
        <f>Table2[Amount]-Table2[Down Payment]</f>
        <v>0</v>
      </c>
    </row>
    <row r="73" spans="1:10" x14ac:dyDescent="0.2">
      <c r="A73" s="21" t="s">
        <v>81</v>
      </c>
      <c r="B73" s="20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3">
        <v>3000</v>
      </c>
      <c r="I73" s="34">
        <f>IF(Table2[Payment Type]="Paid in Full",Table2[Amount],Table2[Amount]*$C$3)</f>
        <v>750</v>
      </c>
      <c r="J73" s="34">
        <f>Table2[Amount]-Table2[Down Payment]</f>
        <v>2250</v>
      </c>
    </row>
    <row r="74" spans="1:10" x14ac:dyDescent="0.2">
      <c r="A74" s="21" t="s">
        <v>82</v>
      </c>
      <c r="B74" s="20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3">
        <v>21500</v>
      </c>
      <c r="I74" s="34">
        <f>IF(Table2[Payment Type]="Paid in Full",Table2[Amount],Table2[Amount]*$C$3)</f>
        <v>21500</v>
      </c>
      <c r="J74" s="34">
        <f>Table2[Amount]-Table2[Down Payment]</f>
        <v>0</v>
      </c>
    </row>
    <row r="75" spans="1:10" x14ac:dyDescent="0.2">
      <c r="A75" s="21" t="s">
        <v>95</v>
      </c>
      <c r="B75" s="20">
        <v>40939</v>
      </c>
      <c r="C75" s="23" t="s">
        <v>83</v>
      </c>
      <c r="D75" s="23" t="s">
        <v>84</v>
      </c>
      <c r="E75" s="23" t="s">
        <v>2</v>
      </c>
      <c r="F75" s="17" t="s">
        <v>5</v>
      </c>
      <c r="G75" s="18" t="s">
        <v>8</v>
      </c>
      <c r="H75" s="24">
        <v>11250</v>
      </c>
      <c r="I75" s="34">
        <f>IF(Table2[Payment Type]="Paid in Full",Table2[Amount],Table2[Amount]*$C$3)</f>
        <v>2812.5</v>
      </c>
      <c r="J75" s="34">
        <f>Table2[Amount]-Table2[Down Payment]</f>
        <v>8437.5</v>
      </c>
    </row>
    <row r="76" spans="1:10" x14ac:dyDescent="0.2">
      <c r="A76" s="40" t="s">
        <v>97</v>
      </c>
      <c r="B76" s="41"/>
      <c r="C76" s="42"/>
      <c r="D76" s="42"/>
      <c r="E76" s="42"/>
      <c r="F76" s="43"/>
      <c r="G76" s="43"/>
      <c r="H76" s="44">
        <f>SUBTOTAL(109,Table2[Amount])</f>
        <v>666818</v>
      </c>
      <c r="I76" s="45">
        <f>SUBTOTAL(109,Table2[Down Payment])</f>
        <v>406925</v>
      </c>
      <c r="J76" s="38">
        <f>SUBTOTAL(109,Table2[Owed])</f>
        <v>259893</v>
      </c>
    </row>
    <row r="77" spans="1:10" x14ac:dyDescent="0.2">
      <c r="C77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2009-06-09T02:14:19Z</outs:dateTime>
      <outs:isPinned>true</outs:isPinned>
    </outs:relatedDate>
    <outs:relatedDate>
      <outs:type>2</outs:type>
      <outs:displayName>Created</outs:displayName>
      <outs:dateTime>2003-03-12T06:26:44Z</outs:dateTime>
      <outs:isPinned>true</outs:isPinned>
    </outs:relatedDate>
    <outs:relatedDate>
      <outs:type>4</outs:type>
      <outs:displayName>Last Printed</outs:displayName>
      <outs:dateTime>2009-06-05T17:45:45Z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BCBE8B1-234E-4CA8-878C-C8C9067E660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 Data</vt:lpstr>
      <vt:lpstr>January Totals</vt:lpstr>
      <vt:lpstr>January Range</vt:lpstr>
      <vt:lpstr>'January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2010-01-24T00:04:39Z</cp:lastPrinted>
  <dcterms:created xsi:type="dcterms:W3CDTF">2003-03-12T06:26:44Z</dcterms:created>
  <dcterms:modified xsi:type="dcterms:W3CDTF">2010-04-28T21:54:20Z</dcterms:modified>
</cp:coreProperties>
</file>