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985" yWindow="-15" windowWidth="5970" windowHeight="6990" tabRatio="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9"/>
  <c r="D20"/>
  <c r="D21"/>
  <c r="D22"/>
  <c r="D23"/>
  <c r="D17"/>
  <c r="B25"/>
  <c r="E7"/>
  <c r="E8"/>
  <c r="B27"/>
  <c r="B18"/>
  <c r="B19"/>
  <c r="B20"/>
  <c r="B17"/>
  <c r="B24" s="1"/>
  <c r="C21" l="1"/>
  <c r="C23"/>
  <c r="C22"/>
  <c r="C17"/>
  <c r="C19"/>
  <c r="B29"/>
  <c r="C20"/>
  <c r="C18"/>
  <c r="C24" l="1"/>
</calcChain>
</file>

<file path=xl/sharedStrings.xml><?xml version="1.0" encoding="utf-8"?>
<sst xmlns="http://schemas.openxmlformats.org/spreadsheetml/2006/main" count="36" uniqueCount="36">
  <si>
    <t>Income</t>
  </si>
  <si>
    <t xml:space="preserve"> </t>
  </si>
  <si>
    <t>Adventure Travel Tours</t>
  </si>
  <si>
    <t>Break Even Analysis</t>
  </si>
  <si>
    <t>Costs</t>
  </si>
  <si>
    <t xml:space="preserve">African Safari </t>
  </si>
  <si>
    <t>Assumptions</t>
  </si>
  <si>
    <t>Tour Price</t>
  </si>
  <si>
    <t xml:space="preserve">Ground </t>
  </si>
  <si>
    <t>Air</t>
  </si>
  <si>
    <t>Lodging</t>
  </si>
  <si>
    <t>Food</t>
  </si>
  <si>
    <t>Tour Guides</t>
  </si>
  <si>
    <t>Miscellaneous</t>
  </si>
  <si>
    <t>Total Costs</t>
  </si>
  <si>
    <t>Net Revenue</t>
  </si>
  <si>
    <t>% of Costs to Total Costs</t>
  </si>
  <si>
    <t>Ground cost per traveler</t>
  </si>
  <si>
    <t>Air cost per traveler</t>
  </si>
  <si>
    <t>Lodging cost per traveler</t>
  </si>
  <si>
    <t>Food cost per traveler</t>
  </si>
  <si>
    <t>Estimated Number of Travelers</t>
  </si>
  <si>
    <t xml:space="preserve">   Estimated Costs</t>
  </si>
  <si>
    <t>Administrative</t>
  </si>
  <si>
    <t>From Reservations</t>
  </si>
  <si>
    <t>Tour Guide:</t>
  </si>
  <si>
    <t>Guide ID</t>
  </si>
  <si>
    <t>Name</t>
  </si>
  <si>
    <t>Jane Doe</t>
  </si>
  <si>
    <t>Ken Holt</t>
  </si>
  <si>
    <t>Pat Jenks</t>
  </si>
  <si>
    <t>Peggy Batchelor</t>
  </si>
  <si>
    <t>Enter value  (1-5):</t>
  </si>
  <si>
    <t>Bob Smith</t>
  </si>
  <si>
    <t>Salary:</t>
  </si>
  <si>
    <t>Average Costs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</si>
</sst>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5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39"/>
      <name val="Arial"/>
      <family val="2"/>
    </font>
    <font>
      <b/>
      <sz val="10"/>
      <color rgb="FF0000FF"/>
      <name val="Arial"/>
      <family val="2"/>
    </font>
    <font>
      <b/>
      <i/>
      <sz val="10"/>
      <name val="Arial"/>
      <family val="2"/>
    </font>
    <font>
      <b/>
      <sz val="14"/>
      <color indexed="60"/>
      <name val="Tahoma"/>
      <family val="2"/>
    </font>
    <font>
      <b/>
      <sz val="12"/>
      <color indexed="60"/>
      <name val="Times New Roman"/>
      <family val="1"/>
    </font>
    <font>
      <b/>
      <i/>
      <sz val="12"/>
      <color indexed="6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164" fontId="7" fillId="0" borderId="0" xfId="1" applyNumberFormat="1" applyFont="1"/>
    <xf numFmtId="164" fontId="7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 indent="1"/>
    </xf>
    <xf numFmtId="6" fontId="7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8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/>
    <xf numFmtId="164" fontId="0" fillId="0" borderId="0" xfId="0" applyNumberFormat="1" applyFill="1"/>
    <xf numFmtId="0" fontId="7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165" fontId="8" fillId="0" borderId="0" xfId="0" applyNumberFormat="1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 indent="2"/>
    </xf>
    <xf numFmtId="6" fontId="0" fillId="0" borderId="0" xfId="0" applyNumberFormat="1" applyFill="1"/>
    <xf numFmtId="164" fontId="0" fillId="0" borderId="0" xfId="1" applyNumberFormat="1" applyFont="1" applyFill="1"/>
    <xf numFmtId="164" fontId="7" fillId="0" borderId="0" xfId="1" applyNumberFormat="1" applyFont="1" applyFill="1" applyBorder="1"/>
    <xf numFmtId="9" fontId="0" fillId="0" borderId="0" xfId="2" applyFont="1" applyFill="1"/>
    <xf numFmtId="9" fontId="0" fillId="0" borderId="0" xfId="0" applyNumberFormat="1" applyFill="1"/>
    <xf numFmtId="0" fontId="9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/>
    <xf numFmtId="0" fontId="1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1"/>
      </font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Sheet1!$A$17:$A$23</c:f>
              <c:strCache>
                <c:ptCount val="7"/>
                <c:pt idx="0">
                  <c:v>Air</c:v>
                </c:pt>
                <c:pt idx="1">
                  <c:v>Ground </c:v>
                </c:pt>
                <c:pt idx="2">
                  <c:v>Lodging</c:v>
                </c:pt>
                <c:pt idx="3">
                  <c:v>Food</c:v>
                </c:pt>
                <c:pt idx="4">
                  <c:v>Tour Guides</c:v>
                </c:pt>
                <c:pt idx="5">
                  <c:v>Administrative</c:v>
                </c:pt>
                <c:pt idx="6">
                  <c:v>Miscellaneous</c:v>
                </c:pt>
              </c:strCache>
            </c:strRef>
          </c:cat>
          <c:val>
            <c:numRef>
              <c:f>Sheet1!$C$17:$C$23</c:f>
              <c:numCache>
                <c:formatCode>0%</c:formatCode>
                <c:ptCount val="7"/>
                <c:pt idx="0">
                  <c:v>0.38216560509554143</c:v>
                </c:pt>
                <c:pt idx="1">
                  <c:v>7.6433121019108277E-2</c:v>
                </c:pt>
                <c:pt idx="2">
                  <c:v>0.16454352441613587</c:v>
                </c:pt>
                <c:pt idx="3">
                  <c:v>0.15923566878980891</c:v>
                </c:pt>
                <c:pt idx="4">
                  <c:v>7.9617834394904455E-2</c:v>
                </c:pt>
                <c:pt idx="5">
                  <c:v>3.1847133757961783E-2</c:v>
                </c:pt>
                <c:pt idx="6">
                  <c:v>0.10615711252653928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29</xdr:row>
      <xdr:rowOff>114301</xdr:rowOff>
    </xdr:from>
    <xdr:to>
      <xdr:col>3</xdr:col>
      <xdr:colOff>1409699</xdr:colOff>
      <xdr:row>48</xdr:row>
      <xdr:rowOff>9526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topLeftCell="A7" zoomScaleNormal="100" workbookViewId="0">
      <selection activeCell="H15" sqref="H15"/>
    </sheetView>
  </sheetViews>
  <sheetFormatPr defaultRowHeight="12.75"/>
  <cols>
    <col min="1" max="1" width="28.5703125" bestFit="1" customWidth="1"/>
    <col min="2" max="2" width="8.7109375" bestFit="1" customWidth="1"/>
    <col min="3" max="3" width="8.7109375" customWidth="1"/>
    <col min="4" max="4" width="11.5703125" bestFit="1" customWidth="1"/>
    <col min="5" max="5" width="16" customWidth="1"/>
    <col min="6" max="6" width="2.5703125" customWidth="1"/>
    <col min="7" max="7" width="8.7109375" customWidth="1"/>
    <col min="8" max="8" width="14.5703125" customWidth="1"/>
    <col min="9" max="34" width="8.7109375" customWidth="1"/>
  </cols>
  <sheetData>
    <row r="1" spans="1:9" ht="9" customHeight="1">
      <c r="A1" s="3"/>
      <c r="B1" s="3"/>
      <c r="C1" s="3"/>
      <c r="D1" s="3"/>
      <c r="E1" s="3"/>
      <c r="F1" s="3"/>
    </row>
    <row r="2" spans="1:9" ht="7.5" customHeight="1">
      <c r="A2" s="3"/>
      <c r="B2" s="3"/>
      <c r="C2" s="3"/>
      <c r="D2" s="3"/>
      <c r="E2" s="3"/>
      <c r="F2" s="3"/>
    </row>
    <row r="3" spans="1:9" ht="18">
      <c r="A3" s="40" t="s">
        <v>2</v>
      </c>
      <c r="B3" s="40"/>
      <c r="C3" s="40"/>
      <c r="D3" s="40"/>
      <c r="E3" s="40"/>
      <c r="F3" s="40"/>
      <c r="H3" t="s">
        <v>1</v>
      </c>
    </row>
    <row r="4" spans="1:9" ht="15.75">
      <c r="A4" s="41" t="s">
        <v>5</v>
      </c>
      <c r="B4" s="41"/>
      <c r="C4" s="41"/>
      <c r="D4" s="41"/>
      <c r="E4" s="41"/>
      <c r="F4" s="41"/>
    </row>
    <row r="5" spans="1:9" ht="17.25" customHeight="1">
      <c r="A5" s="42" t="s">
        <v>3</v>
      </c>
      <c r="B5" s="42"/>
      <c r="C5" s="42"/>
      <c r="D5" s="42"/>
      <c r="E5" s="42"/>
      <c r="F5" s="42"/>
    </row>
    <row r="6" spans="1:9" ht="14.25" customHeight="1">
      <c r="A6" s="3"/>
      <c r="B6" s="9"/>
      <c r="C6" s="10"/>
      <c r="D6" s="10"/>
      <c r="E6" s="10"/>
      <c r="F6" s="3"/>
    </row>
    <row r="7" spans="1:9">
      <c r="A7" s="11" t="s">
        <v>6</v>
      </c>
      <c r="B7" s="11"/>
      <c r="C7" s="11"/>
      <c r="D7" s="43" t="s">
        <v>34</v>
      </c>
      <c r="E7" s="14">
        <f>VLOOKUP(E9,$G$9:$I$13,3)</f>
        <v>4500</v>
      </c>
      <c r="F7" s="11"/>
    </row>
    <row r="8" spans="1:9">
      <c r="A8" s="12" t="s">
        <v>7</v>
      </c>
      <c r="B8" s="13">
        <v>4900</v>
      </c>
      <c r="C8" s="14"/>
      <c r="D8" s="37" t="s">
        <v>25</v>
      </c>
      <c r="E8" s="14" t="str">
        <f>VLOOKUP(E9,$G$9:$I$13,2)</f>
        <v>Peggy Batchelor</v>
      </c>
      <c r="F8" s="14"/>
      <c r="G8" s="36" t="s">
        <v>26</v>
      </c>
      <c r="H8" s="36" t="s">
        <v>27</v>
      </c>
      <c r="I8" s="36"/>
    </row>
    <row r="9" spans="1:9">
      <c r="A9" s="21" t="s">
        <v>21</v>
      </c>
      <c r="B9" s="15">
        <v>8</v>
      </c>
      <c r="C9" s="14"/>
      <c r="D9" s="38" t="s">
        <v>32</v>
      </c>
      <c r="E9" s="39">
        <v>5</v>
      </c>
      <c r="F9" s="14"/>
      <c r="G9">
        <v>1</v>
      </c>
      <c r="H9" s="36" t="s">
        <v>28</v>
      </c>
      <c r="I9">
        <v>4000</v>
      </c>
    </row>
    <row r="10" spans="1:9">
      <c r="A10" s="26" t="s">
        <v>22</v>
      </c>
      <c r="B10" s="15"/>
      <c r="C10" s="14"/>
      <c r="D10" s="14"/>
      <c r="E10" s="14"/>
      <c r="F10" s="14"/>
      <c r="G10">
        <v>2</v>
      </c>
      <c r="H10" s="36" t="s">
        <v>33</v>
      </c>
      <c r="I10">
        <v>3000</v>
      </c>
    </row>
    <row r="11" spans="1:9">
      <c r="A11" s="25" t="s">
        <v>18</v>
      </c>
      <c r="B11" s="15">
        <v>1800</v>
      </c>
      <c r="C11" s="14"/>
      <c r="D11" s="14"/>
      <c r="E11" s="14"/>
      <c r="F11" s="14"/>
      <c r="G11">
        <v>3</v>
      </c>
      <c r="H11" s="36" t="s">
        <v>29</v>
      </c>
      <c r="I11">
        <v>4000</v>
      </c>
    </row>
    <row r="12" spans="1:9">
      <c r="A12" s="25" t="s">
        <v>17</v>
      </c>
      <c r="B12" s="15">
        <v>360</v>
      </c>
      <c r="C12" s="14"/>
      <c r="D12" s="14"/>
      <c r="E12" s="14"/>
      <c r="F12" s="14"/>
      <c r="G12">
        <v>4</v>
      </c>
      <c r="H12" s="36" t="s">
        <v>30</v>
      </c>
      <c r="I12">
        <v>2500</v>
      </c>
    </row>
    <row r="13" spans="1:9">
      <c r="A13" s="25" t="s">
        <v>19</v>
      </c>
      <c r="B13" s="15">
        <v>775</v>
      </c>
      <c r="C13" s="14"/>
      <c r="D13" s="14"/>
      <c r="E13" s="38"/>
      <c r="F13" s="14"/>
      <c r="G13">
        <v>5</v>
      </c>
      <c r="H13" s="36" t="s">
        <v>31</v>
      </c>
      <c r="I13">
        <v>4500</v>
      </c>
    </row>
    <row r="14" spans="1:9">
      <c r="A14" s="25" t="s">
        <v>20</v>
      </c>
      <c r="B14" s="25">
        <v>750</v>
      </c>
      <c r="C14" s="11"/>
      <c r="D14" s="11"/>
      <c r="E14" s="11"/>
      <c r="F14" s="11"/>
    </row>
    <row r="15" spans="1:9" ht="51">
      <c r="B15" s="3"/>
      <c r="C15" s="34" t="s">
        <v>16</v>
      </c>
      <c r="D15" s="16"/>
      <c r="E15" s="16"/>
      <c r="F15" s="17"/>
    </row>
    <row r="16" spans="1:9">
      <c r="A16" s="11" t="s">
        <v>4</v>
      </c>
      <c r="B16" s="18"/>
      <c r="C16" s="35"/>
      <c r="D16" s="19"/>
      <c r="E16" s="19"/>
      <c r="F16" s="20"/>
    </row>
    <row r="17" spans="1:12">
      <c r="A17" s="24" t="s">
        <v>9</v>
      </c>
      <c r="B17" s="30">
        <f>B11*$B$9</f>
        <v>14400</v>
      </c>
      <c r="C17" s="32">
        <f>B17/B$24</f>
        <v>0.38216560509554143</v>
      </c>
      <c r="D17" s="3" t="str">
        <f>IF(B17&gt;B$25,"Above","")</f>
        <v>Above</v>
      </c>
      <c r="E17" s="16"/>
      <c r="F17" s="17"/>
    </row>
    <row r="18" spans="1:12">
      <c r="A18" s="25" t="s">
        <v>8</v>
      </c>
      <c r="B18" s="30">
        <f t="shared" ref="B18:B20" si="0">B12*$B$9</f>
        <v>2880</v>
      </c>
      <c r="C18" s="32">
        <f t="shared" ref="C18:C23" si="1">B18/B$24</f>
        <v>7.6433121019108277E-2</v>
      </c>
      <c r="D18" s="3" t="str">
        <f t="shared" ref="D18:D23" si="2">IF(B18&gt;B$25,"Above","")</f>
        <v/>
      </c>
      <c r="E18" s="16"/>
      <c r="F18" s="17"/>
    </row>
    <row r="19" spans="1:12">
      <c r="A19" s="24" t="s">
        <v>10</v>
      </c>
      <c r="B19" s="30">
        <f t="shared" si="0"/>
        <v>6200</v>
      </c>
      <c r="C19" s="32">
        <f t="shared" si="1"/>
        <v>0.16454352441613587</v>
      </c>
      <c r="D19" s="3" t="str">
        <f t="shared" si="2"/>
        <v>Above</v>
      </c>
      <c r="E19" s="16"/>
      <c r="F19" s="17"/>
    </row>
    <row r="20" spans="1:12">
      <c r="A20" s="25" t="s">
        <v>11</v>
      </c>
      <c r="B20" s="30">
        <f t="shared" si="0"/>
        <v>6000</v>
      </c>
      <c r="C20" s="32">
        <f t="shared" si="1"/>
        <v>0.15923566878980891</v>
      </c>
      <c r="D20" s="3" t="str">
        <f t="shared" si="2"/>
        <v>Above</v>
      </c>
      <c r="E20" s="16"/>
      <c r="F20" s="17"/>
    </row>
    <row r="21" spans="1:12">
      <c r="A21" s="24" t="s">
        <v>12</v>
      </c>
      <c r="B21" s="30">
        <v>3000</v>
      </c>
      <c r="C21" s="32">
        <f t="shared" si="1"/>
        <v>7.9617834394904455E-2</v>
      </c>
      <c r="D21" s="3" t="str">
        <f t="shared" si="2"/>
        <v/>
      </c>
      <c r="E21" s="3"/>
      <c r="F21" s="3"/>
    </row>
    <row r="22" spans="1:12">
      <c r="A22" s="25" t="s">
        <v>23</v>
      </c>
      <c r="B22" s="30">
        <v>1200</v>
      </c>
      <c r="C22" s="32">
        <f t="shared" si="1"/>
        <v>3.1847133757961783E-2</v>
      </c>
      <c r="D22" s="3" t="str">
        <f t="shared" si="2"/>
        <v/>
      </c>
      <c r="E22" s="3"/>
      <c r="F22" s="3"/>
    </row>
    <row r="23" spans="1:12">
      <c r="A23" s="24" t="s">
        <v>13</v>
      </c>
      <c r="B23" s="30">
        <v>4000</v>
      </c>
      <c r="C23" s="32">
        <f t="shared" si="1"/>
        <v>0.10615711252653928</v>
      </c>
      <c r="D23" s="3" t="str">
        <f t="shared" si="2"/>
        <v/>
      </c>
      <c r="E23" s="3"/>
      <c r="F23" s="3"/>
    </row>
    <row r="24" spans="1:12">
      <c r="A24" s="28" t="s">
        <v>14</v>
      </c>
      <c r="B24" s="30">
        <f>SUM(B17:B23)</f>
        <v>37680</v>
      </c>
      <c r="C24" s="33">
        <f>SUM(C17:C23)</f>
        <v>0.99999999999999989</v>
      </c>
      <c r="D24" s="3"/>
      <c r="E24" s="16"/>
      <c r="F24" s="17"/>
    </row>
    <row r="25" spans="1:12">
      <c r="A25" s="28" t="s">
        <v>35</v>
      </c>
      <c r="B25" s="30">
        <f>AVERAGE(B17:B23)</f>
        <v>5382.8571428571431</v>
      </c>
      <c r="C25" s="33"/>
      <c r="D25" s="3"/>
      <c r="E25" s="16"/>
      <c r="F25" s="17"/>
    </row>
    <row r="26" spans="1:12">
      <c r="A26" s="11" t="s">
        <v>0</v>
      </c>
      <c r="B26" s="18"/>
      <c r="C26" s="22"/>
      <c r="D26" s="18"/>
      <c r="E26" s="18"/>
      <c r="F26" s="18"/>
    </row>
    <row r="27" spans="1:12">
      <c r="A27" s="25" t="s">
        <v>24</v>
      </c>
      <c r="B27" s="29">
        <f>B8*B9</f>
        <v>39200</v>
      </c>
      <c r="C27" s="3"/>
      <c r="D27" s="3"/>
      <c r="E27" s="16"/>
      <c r="F27" s="17"/>
      <c r="G27" s="3"/>
      <c r="H27" s="3"/>
      <c r="I27" s="3"/>
      <c r="J27" s="3"/>
      <c r="K27" s="3"/>
      <c r="L27" s="3"/>
    </row>
    <row r="28" spans="1:12">
      <c r="A28" s="25"/>
      <c r="B28" s="3"/>
      <c r="C28" s="3"/>
      <c r="D28" s="3"/>
      <c r="E28" s="16"/>
      <c r="F28" s="17"/>
      <c r="G28" s="3"/>
      <c r="H28" s="3"/>
      <c r="I28" s="3"/>
      <c r="J28" s="3"/>
      <c r="K28" s="3"/>
      <c r="L28" s="3"/>
    </row>
    <row r="29" spans="1:12">
      <c r="A29" s="27" t="s">
        <v>15</v>
      </c>
      <c r="B29" s="31">
        <f>B27-B24</f>
        <v>1520</v>
      </c>
      <c r="C29" s="23"/>
      <c r="D29" s="23"/>
      <c r="E29" s="23"/>
      <c r="F29" s="3"/>
      <c r="G29" s="3"/>
      <c r="H29" s="3"/>
      <c r="I29" s="3"/>
      <c r="J29" s="3"/>
      <c r="K29" s="3"/>
      <c r="L29" s="3"/>
    </row>
    <row r="30" spans="1:12">
      <c r="A30" s="1"/>
      <c r="B30" s="4"/>
      <c r="C30" s="4"/>
      <c r="D30" s="4"/>
      <c r="E30" s="4"/>
      <c r="F30" s="7"/>
      <c r="G30" s="3"/>
      <c r="H30" s="3"/>
      <c r="I30" s="3"/>
      <c r="J30" s="3"/>
      <c r="K30" s="3"/>
      <c r="L30" s="3"/>
    </row>
    <row r="31" spans="1:12">
      <c r="A31" s="1"/>
      <c r="B31" s="4"/>
      <c r="C31" s="4"/>
      <c r="D31" s="4"/>
      <c r="E31" s="4"/>
      <c r="F31" s="7"/>
      <c r="G31" s="3"/>
      <c r="H31" s="3"/>
      <c r="I31" s="3"/>
      <c r="J31" s="3"/>
      <c r="K31" s="3"/>
      <c r="L31" s="3"/>
    </row>
    <row r="32" spans="1:12">
      <c r="A32" s="2"/>
      <c r="B32" s="4"/>
      <c r="C32" s="4"/>
      <c r="D32" s="4"/>
      <c r="E32" s="4"/>
      <c r="F32" s="7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2"/>
      <c r="B34" s="5"/>
      <c r="C34" s="5"/>
      <c r="D34" s="5"/>
      <c r="E34" s="5"/>
      <c r="F34" s="7"/>
    </row>
    <row r="36" spans="1:12">
      <c r="D36" s="6"/>
      <c r="E36" s="8"/>
    </row>
  </sheetData>
  <mergeCells count="3">
    <mergeCell ref="A3:F3"/>
    <mergeCell ref="A4:F4"/>
    <mergeCell ref="A5:F5"/>
  </mergeCells>
  <phoneticPr fontId="0" type="noConversion"/>
  <conditionalFormatting sqref="C17:C23">
    <cfRule type="cellIs" dxfId="0" priority="1" operator="greaterThan">
      <formula>0.15</formula>
    </cfRule>
  </conditionalFormatting>
  <pageMargins left="0.33" right="0.36" top="1" bottom="1" header="0.5" footer="0.5"/>
  <pageSetup scale="72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CS Dept</cp:lastModifiedBy>
  <cp:lastPrinted>2010-08-11T20:11:47Z</cp:lastPrinted>
  <dcterms:created xsi:type="dcterms:W3CDTF">1998-12-08T21:23:32Z</dcterms:created>
  <dcterms:modified xsi:type="dcterms:W3CDTF">2010-08-11T20:12:38Z</dcterms:modified>
</cp:coreProperties>
</file>