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15480" windowHeight="9435" activeTab="1"/>
  </bookViews>
  <sheets>
    <sheet name="Buzz-Off Setup" sheetId="1" r:id="rId1"/>
    <sheet name="With Demand" sheetId="4" r:id="rId2"/>
    <sheet name="Solver" sheetId="5" r:id="rId3"/>
    <sheet name="Sheet2" sheetId="2" r:id="rId4"/>
    <sheet name="Sheet3" sheetId="3" r:id="rId5"/>
  </sheets>
  <definedNames>
    <definedName name="solver_adj" localSheetId="2" hidden="1">Solver!$C$10</definedName>
    <definedName name="solver_cvg" localSheetId="2" hidden="1">0.0001</definedName>
    <definedName name="solver_drv" localSheetId="2" hidden="1">1</definedName>
    <definedName name="solver_est" localSheetId="2" hidden="1">1</definedName>
    <definedName name="solver_itr" localSheetId="2" hidden="1">100</definedName>
    <definedName name="solver_lhs1" localSheetId="2" hidden="1">Solver!$C$10</definedName>
    <definedName name="solver_lin" localSheetId="2" hidden="1">2</definedName>
    <definedName name="solver_neg" localSheetId="2" hidden="1">2</definedName>
    <definedName name="solver_num" localSheetId="2" hidden="1">1</definedName>
    <definedName name="solver_nwt" localSheetId="2" hidden="1">1</definedName>
    <definedName name="solver_opt" localSheetId="2" hidden="1">Solver!$C$17</definedName>
    <definedName name="solver_pre" localSheetId="2" hidden="1">0.000001</definedName>
    <definedName name="solver_rel1" localSheetId="2" hidden="1">3</definedName>
    <definedName name="solver_rhs1" localSheetId="2" hidden="1">2</definedName>
    <definedName name="solver_scl" localSheetId="2" hidden="1">2</definedName>
    <definedName name="solver_sho" localSheetId="2" hidden="1">2</definedName>
    <definedName name="solver_tim" localSheetId="2" hidden="1">100</definedName>
    <definedName name="solver_tol" localSheetId="2" hidden="1">0.05</definedName>
    <definedName name="solver_typ" localSheetId="0" hidden="1">2</definedName>
    <definedName name="solver_typ" localSheetId="2" hidden="1">1</definedName>
    <definedName name="solver_val" localSheetId="2" hidden="1">0</definedName>
    <definedName name="solver_ver" localSheetId="0" hidden="1">11</definedName>
  </definedNames>
  <calcPr calcId="145621"/>
</workbook>
</file>

<file path=xl/calcChain.xml><?xml version="1.0" encoding="utf-8"?>
<calcChain xmlns="http://schemas.openxmlformats.org/spreadsheetml/2006/main">
  <c r="C10" i="4" l="1"/>
  <c r="H4" i="1"/>
  <c r="M4" i="1" l="1"/>
  <c r="H6" i="1"/>
  <c r="C11" i="4" l="1"/>
  <c r="H5" i="1"/>
  <c r="C11" i="1" s="1"/>
  <c r="C16" i="5"/>
  <c r="H4" i="5"/>
  <c r="H5" i="5" s="1"/>
  <c r="C11" i="5" s="1"/>
  <c r="C14" i="5" s="1"/>
  <c r="H4" i="4"/>
  <c r="C16" i="4"/>
  <c r="H5" i="4"/>
  <c r="C16" i="1"/>
  <c r="C14" i="1" l="1"/>
  <c r="C13" i="1"/>
  <c r="C13" i="5"/>
  <c r="C14" i="4"/>
  <c r="C13" i="4"/>
  <c r="F9" i="4" s="1"/>
  <c r="C15" i="1" l="1"/>
  <c r="C17" i="1" s="1"/>
  <c r="C15" i="5"/>
  <c r="C17" i="5" s="1"/>
  <c r="G9" i="5" s="1"/>
  <c r="F9" i="5"/>
  <c r="C15" i="4"/>
  <c r="C17" i="4" s="1"/>
  <c r="J9" i="5" l="1"/>
  <c r="G9" i="4"/>
  <c r="J9" i="4"/>
</calcChain>
</file>

<file path=xl/sharedStrings.xml><?xml version="1.0" encoding="utf-8"?>
<sst xmlns="http://schemas.openxmlformats.org/spreadsheetml/2006/main" count="65" uniqueCount="19">
  <si>
    <t>Retail price</t>
  </si>
  <si>
    <t>John's Fraction of retail</t>
  </si>
  <si>
    <t>Demand</t>
  </si>
  <si>
    <t>Unit Variable Cost</t>
  </si>
  <si>
    <t>Fixed Costs</t>
  </si>
  <si>
    <t>Resulting Demand</t>
  </si>
  <si>
    <t>Gross Revenue</t>
  </si>
  <si>
    <t>Variable Cost</t>
  </si>
  <si>
    <t>Net Revenue</t>
  </si>
  <si>
    <t>Fixed Cost</t>
  </si>
  <si>
    <t>Net Profit</t>
  </si>
  <si>
    <t>Decision</t>
  </si>
  <si>
    <t>Current Values</t>
  </si>
  <si>
    <t>Buzz-Off Repellent</t>
  </si>
  <si>
    <t>Slope</t>
  </si>
  <si>
    <t>Intercept</t>
  </si>
  <si>
    <t>Volume Price Relationship</t>
  </si>
  <si>
    <t>Price</t>
  </si>
  <si>
    <t>Gross Rev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</si>
</sst>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/>
    <xf numFmtId="0" fontId="0" fillId="2" borderId="0" xfId="0" applyFill="1"/>
    <xf numFmtId="0" fontId="1" fillId="0" borderId="0" xfId="0" applyFont="1" applyAlignment="1">
      <alignment horizontal="right"/>
    </xf>
    <xf numFmtId="1" fontId="0" fillId="0" borderId="0" xfId="0" applyNumberFormat="1"/>
    <xf numFmtId="1" fontId="2" fillId="0" borderId="0" xfId="0" applyNumberFormat="1" applyFont="1"/>
    <xf numFmtId="9" fontId="0" fillId="0" borderId="0" xfId="2" applyFont="1"/>
    <xf numFmtId="44" fontId="0" fillId="0" borderId="0" xfId="1" applyFont="1"/>
    <xf numFmtId="164" fontId="0" fillId="0" borderId="0" xfId="1" applyNumberFormat="1" applyFont="1"/>
    <xf numFmtId="164" fontId="0" fillId="3" borderId="0" xfId="1" applyNumberFormat="1" applyFont="1" applyFill="1"/>
    <xf numFmtId="44" fontId="0" fillId="2" borderId="0" xfId="1" applyFont="1" applyFill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" fontId="4" fillId="0" borderId="0" xfId="0" applyNumberFormat="1" applyFont="1"/>
    <xf numFmtId="1" fontId="4" fillId="4" borderId="0" xfId="0" applyNumberFormat="1" applyFont="1" applyFill="1"/>
    <xf numFmtId="44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'With Demand'!$F$8</c:f>
              <c:strCache>
                <c:ptCount val="1"/>
                <c:pt idx="0">
                  <c:v>Gross Rev</c:v>
                </c:pt>
              </c:strCache>
            </c:strRef>
          </c:tx>
          <c:marker>
            <c:symbol val="none"/>
          </c:marker>
          <c:cat>
            <c:numRef>
              <c:f>'With Demand'!$E$10:$E$30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'With Demand'!$F$10:$F$30</c:f>
              <c:numCache>
                <c:formatCode>0</c:formatCode>
                <c:ptCount val="21"/>
                <c:pt idx="0">
                  <c:v>173417.72151898735</c:v>
                </c:pt>
                <c:pt idx="1">
                  <c:v>175443.03797468354</c:v>
                </c:pt>
                <c:pt idx="2">
                  <c:v>176835.44303797471</c:v>
                </c:pt>
                <c:pt idx="3">
                  <c:v>177594.93670886077</c:v>
                </c:pt>
                <c:pt idx="4">
                  <c:v>177721.51898734178</c:v>
                </c:pt>
                <c:pt idx="5">
                  <c:v>177215.18987341772</c:v>
                </c:pt>
                <c:pt idx="6">
                  <c:v>176075.94936708864</c:v>
                </c:pt>
                <c:pt idx="7">
                  <c:v>174303.79746835446</c:v>
                </c:pt>
                <c:pt idx="8">
                  <c:v>171898.73417721523</c:v>
                </c:pt>
                <c:pt idx="9">
                  <c:v>168860.75949367089</c:v>
                </c:pt>
                <c:pt idx="10">
                  <c:v>165189.87341772157</c:v>
                </c:pt>
                <c:pt idx="11">
                  <c:v>160886.07594936714</c:v>
                </c:pt>
                <c:pt idx="12">
                  <c:v>155949.3670886076</c:v>
                </c:pt>
                <c:pt idx="13">
                  <c:v>150379.74683544307</c:v>
                </c:pt>
                <c:pt idx="14">
                  <c:v>144177.21518987344</c:v>
                </c:pt>
                <c:pt idx="15">
                  <c:v>137341.77215189877</c:v>
                </c:pt>
                <c:pt idx="16">
                  <c:v>129873.41772151901</c:v>
                </c:pt>
                <c:pt idx="17">
                  <c:v>121772.15189873418</c:v>
                </c:pt>
                <c:pt idx="18">
                  <c:v>113037.97468354434</c:v>
                </c:pt>
                <c:pt idx="19">
                  <c:v>103670.88607594943</c:v>
                </c:pt>
                <c:pt idx="20">
                  <c:v>93670.886075949413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'With Demand'!$G$8</c:f>
              <c:strCache>
                <c:ptCount val="1"/>
                <c:pt idx="0">
                  <c:v>Net Profit</c:v>
                </c:pt>
              </c:strCache>
            </c:strRef>
          </c:tx>
          <c:marker>
            <c:symbol val="none"/>
          </c:marker>
          <c:val>
            <c:numRef>
              <c:f>'With Demand'!$G$10:$G$30</c:f>
              <c:numCache>
                <c:formatCode>0</c:formatCode>
                <c:ptCount val="21"/>
                <c:pt idx="0">
                  <c:v>-1158.2278481012618</c:v>
                </c:pt>
                <c:pt idx="1">
                  <c:v>6563.2911392404931</c:v>
                </c:pt>
                <c:pt idx="2">
                  <c:v>13651.89873417723</c:v>
                </c:pt>
                <c:pt idx="3">
                  <c:v>20107.594936708832</c:v>
                </c:pt>
                <c:pt idx="4">
                  <c:v>25930.379746835446</c:v>
                </c:pt>
                <c:pt idx="5">
                  <c:v>31120.253164556954</c:v>
                </c:pt>
                <c:pt idx="6">
                  <c:v>35677.21518987343</c:v>
                </c:pt>
                <c:pt idx="7">
                  <c:v>39601.26582278483</c:v>
                </c:pt>
                <c:pt idx="8">
                  <c:v>42892.405063291153</c:v>
                </c:pt>
                <c:pt idx="9">
                  <c:v>45550.6329113924</c:v>
                </c:pt>
                <c:pt idx="10">
                  <c:v>47575.94936708863</c:v>
                </c:pt>
                <c:pt idx="11">
                  <c:v>48968.354430379768</c:v>
                </c:pt>
                <c:pt idx="12">
                  <c:v>49727.848101265816</c:v>
                </c:pt>
                <c:pt idx="13">
                  <c:v>49854.430379746846</c:v>
                </c:pt>
                <c:pt idx="14">
                  <c:v>49348.101265822799</c:v>
                </c:pt>
                <c:pt idx="15">
                  <c:v>48208.860759493677</c:v>
                </c:pt>
                <c:pt idx="16">
                  <c:v>46436.708860759507</c:v>
                </c:pt>
                <c:pt idx="17">
                  <c:v>44031.645569620254</c:v>
                </c:pt>
                <c:pt idx="18">
                  <c:v>40993.670886075961</c:v>
                </c:pt>
                <c:pt idx="19">
                  <c:v>37322.784810126606</c:v>
                </c:pt>
                <c:pt idx="20">
                  <c:v>33018.987341772176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402240"/>
        <c:axId val="391403776"/>
      </c:lineChart>
      <c:catAx>
        <c:axId val="39140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391403776"/>
        <c:crosses val="autoZero"/>
        <c:auto val="1"/>
        <c:lblAlgn val="ctr"/>
        <c:lblOffset val="100"/>
        <c:noMultiLvlLbl val="0"/>
      </c:catAx>
      <c:valAx>
        <c:axId val="391403776"/>
        <c:scaling>
          <c:orientation val="minMax"/>
        </c:scaling>
        <c:delete val="0"/>
        <c:axPos val="l"/>
        <c:majorGridlines/>
        <c:numFmt formatCode="0" sourceLinked="1"/>
        <c:majorTickMark val="none"/>
        <c:minorTickMark val="none"/>
        <c:tickLblPos val="nextTo"/>
        <c:spPr>
          <a:ln w="9525">
            <a:noFill/>
          </a:ln>
        </c:spPr>
        <c:crossAx val="39140224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Demand Curve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7"/>
          <c:tx>
            <c:v>0.7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Solver!$K$10:$K$30</c:f>
              <c:numCache>
                <c:formatCode>0</c:formatCode>
                <c:ptCount val="21"/>
                <c:pt idx="0">
                  <c:v>33525.316455696215</c:v>
                </c:pt>
                <c:pt idx="1">
                  <c:v>39981.012658227846</c:v>
                </c:pt>
                <c:pt idx="2">
                  <c:v>45803.797468354445</c:v>
                </c:pt>
                <c:pt idx="3">
                  <c:v>50993.670886075939</c:v>
                </c:pt>
                <c:pt idx="4">
                  <c:v>55550.632911392415</c:v>
                </c:pt>
                <c:pt idx="5">
                  <c:v>59474.6835443038</c:v>
                </c:pt>
                <c:pt idx="6">
                  <c:v>62765.822784810152</c:v>
                </c:pt>
                <c:pt idx="7">
                  <c:v>65424.050632911414</c:v>
                </c:pt>
                <c:pt idx="8">
                  <c:v>67449.367088607614</c:v>
                </c:pt>
                <c:pt idx="9">
                  <c:v>68841.772151898738</c:v>
                </c:pt>
                <c:pt idx="10">
                  <c:v>69601.265822784844</c:v>
                </c:pt>
                <c:pt idx="11">
                  <c:v>69727.848101265859</c:v>
                </c:pt>
                <c:pt idx="12">
                  <c:v>69221.518987341769</c:v>
                </c:pt>
                <c:pt idx="13">
                  <c:v>68082.278481012676</c:v>
                </c:pt>
                <c:pt idx="14">
                  <c:v>66310.126582278506</c:v>
                </c:pt>
                <c:pt idx="15">
                  <c:v>63905.06329113926</c:v>
                </c:pt>
                <c:pt idx="16">
                  <c:v>60867.088607594953</c:v>
                </c:pt>
                <c:pt idx="17">
                  <c:v>57196.202531645569</c:v>
                </c:pt>
                <c:pt idx="18">
                  <c:v>52892.405063291168</c:v>
                </c:pt>
                <c:pt idx="19">
                  <c:v>47955.69620253169</c:v>
                </c:pt>
                <c:pt idx="20">
                  <c:v>42386.075949367121</c:v>
                </c:pt>
              </c:numCache>
            </c:numRef>
          </c:val>
          <c:smooth val="0"/>
        </c:ser>
        <c:ser>
          <c:idx val="8"/>
          <c:order val="8"/>
          <c:tx>
            <c:v>0.75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Solver!$L$10:$L$30</c:f>
              <c:numCache>
                <c:formatCode>0</c:formatCode>
                <c:ptCount val="21"/>
                <c:pt idx="0">
                  <c:v>24854.430379746831</c:v>
                </c:pt>
                <c:pt idx="1">
                  <c:v>31626.582278481015</c:v>
                </c:pt>
                <c:pt idx="2">
                  <c:v>37765.822784810138</c:v>
                </c:pt>
                <c:pt idx="3">
                  <c:v>43272.151898734155</c:v>
                </c:pt>
                <c:pt idx="4">
                  <c:v>48145.569620253169</c:v>
                </c:pt>
                <c:pt idx="5">
                  <c:v>52386.075949367078</c:v>
                </c:pt>
                <c:pt idx="6">
                  <c:v>55993.670886075968</c:v>
                </c:pt>
                <c:pt idx="7">
                  <c:v>58968.354430379768</c:v>
                </c:pt>
                <c:pt idx="8">
                  <c:v>61310.126582278492</c:v>
                </c:pt>
                <c:pt idx="9">
                  <c:v>63018.987341772154</c:v>
                </c:pt>
                <c:pt idx="10">
                  <c:v>64094.936708860783</c:v>
                </c:pt>
                <c:pt idx="11">
                  <c:v>64537.974683544337</c:v>
                </c:pt>
                <c:pt idx="12">
                  <c:v>64348.101265822785</c:v>
                </c:pt>
                <c:pt idx="13">
                  <c:v>63525.316455696215</c:v>
                </c:pt>
                <c:pt idx="14">
                  <c:v>62069.620253164583</c:v>
                </c:pt>
                <c:pt idx="15">
                  <c:v>59981.012658227861</c:v>
                </c:pt>
                <c:pt idx="16">
                  <c:v>57259.493670886091</c:v>
                </c:pt>
                <c:pt idx="17">
                  <c:v>53905.063291139246</c:v>
                </c:pt>
                <c:pt idx="18">
                  <c:v>49917.721518987353</c:v>
                </c:pt>
                <c:pt idx="19">
                  <c:v>45297.468354430413</c:v>
                </c:pt>
                <c:pt idx="20">
                  <c:v>40044.303797468383</c:v>
                </c:pt>
              </c:numCache>
            </c:numRef>
          </c:val>
          <c:smooth val="0"/>
        </c:ser>
        <c:ser>
          <c:idx val="9"/>
          <c:order val="9"/>
          <c:tx>
            <c:v>0.8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Solver!$M$10:$M$30</c:f>
              <c:numCache>
                <c:formatCode>0</c:formatCode>
                <c:ptCount val="21"/>
                <c:pt idx="0">
                  <c:v>16183.544303797476</c:v>
                </c:pt>
                <c:pt idx="1">
                  <c:v>23272.151898734155</c:v>
                </c:pt>
                <c:pt idx="2">
                  <c:v>29727.84810126583</c:v>
                </c:pt>
                <c:pt idx="3">
                  <c:v>35550.632911392386</c:v>
                </c:pt>
                <c:pt idx="4">
                  <c:v>40740.506329113909</c:v>
                </c:pt>
                <c:pt idx="5">
                  <c:v>45297.46835443037</c:v>
                </c:pt>
                <c:pt idx="6">
                  <c:v>49221.518987341784</c:v>
                </c:pt>
                <c:pt idx="7">
                  <c:v>52512.658227848122</c:v>
                </c:pt>
                <c:pt idx="8">
                  <c:v>55170.886075949384</c:v>
                </c:pt>
                <c:pt idx="9">
                  <c:v>57196.202531645555</c:v>
                </c:pt>
                <c:pt idx="10">
                  <c:v>58588.607594936722</c:v>
                </c:pt>
                <c:pt idx="11">
                  <c:v>59348.101265822814</c:v>
                </c:pt>
                <c:pt idx="12">
                  <c:v>59474.6835443038</c:v>
                </c:pt>
                <c:pt idx="13">
                  <c:v>58968.354430379768</c:v>
                </c:pt>
                <c:pt idx="14">
                  <c:v>57829.113924050645</c:v>
                </c:pt>
                <c:pt idx="15">
                  <c:v>56056.962025316461</c:v>
                </c:pt>
                <c:pt idx="16">
                  <c:v>53651.89873417723</c:v>
                </c:pt>
                <c:pt idx="17">
                  <c:v>50613.924050632922</c:v>
                </c:pt>
                <c:pt idx="18">
                  <c:v>46943.037974683561</c:v>
                </c:pt>
                <c:pt idx="19">
                  <c:v>42639.240506329144</c:v>
                </c:pt>
                <c:pt idx="20">
                  <c:v>37702.531645569645</c:v>
                </c:pt>
              </c:numCache>
            </c:numRef>
          </c:val>
          <c:smooth val="0"/>
        </c:ser>
        <c:ser>
          <c:idx val="10"/>
          <c:order val="10"/>
          <c:tx>
            <c:v>0.85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Solver!$N$10:$N$30</c:f>
              <c:numCache>
                <c:formatCode>0</c:formatCode>
                <c:ptCount val="21"/>
                <c:pt idx="0">
                  <c:v>7512.6582278480928</c:v>
                </c:pt>
                <c:pt idx="1">
                  <c:v>14917.721518987353</c:v>
                </c:pt>
                <c:pt idx="2">
                  <c:v>21689.873417721537</c:v>
                </c:pt>
                <c:pt idx="3">
                  <c:v>27829.113924050616</c:v>
                </c:pt>
                <c:pt idx="4">
                  <c:v>33335.443037974677</c:v>
                </c:pt>
                <c:pt idx="5">
                  <c:v>38208.860759493677</c:v>
                </c:pt>
                <c:pt idx="6">
                  <c:v>42449.367088607614</c:v>
                </c:pt>
                <c:pt idx="7">
                  <c:v>46056.962025316476</c:v>
                </c:pt>
                <c:pt idx="8">
                  <c:v>49031.645569620276</c:v>
                </c:pt>
                <c:pt idx="9">
                  <c:v>51373.417721518985</c:v>
                </c:pt>
                <c:pt idx="10">
                  <c:v>53082.278481012676</c:v>
                </c:pt>
                <c:pt idx="11">
                  <c:v>54158.227848101305</c:v>
                </c:pt>
                <c:pt idx="12">
                  <c:v>54601.265822784815</c:v>
                </c:pt>
                <c:pt idx="13">
                  <c:v>54411.392405063307</c:v>
                </c:pt>
                <c:pt idx="14">
                  <c:v>53588.607594936722</c:v>
                </c:pt>
                <c:pt idx="15">
                  <c:v>52132.911392405076</c:v>
                </c:pt>
                <c:pt idx="16">
                  <c:v>50044.303797468368</c:v>
                </c:pt>
                <c:pt idx="17">
                  <c:v>47322.784810126584</c:v>
                </c:pt>
                <c:pt idx="18">
                  <c:v>43968.354430379768</c:v>
                </c:pt>
                <c:pt idx="19">
                  <c:v>39981.012658227883</c:v>
                </c:pt>
                <c:pt idx="20">
                  <c:v>35360.759493670914</c:v>
                </c:pt>
              </c:numCache>
            </c:numRef>
          </c:val>
          <c:smooth val="0"/>
        </c:ser>
        <c:ser>
          <c:idx val="11"/>
          <c:order val="11"/>
          <c:tx>
            <c:v>0.9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Solver!$O$10:$O$30</c:f>
              <c:numCache>
                <c:formatCode>0</c:formatCode>
                <c:ptCount val="21"/>
                <c:pt idx="0">
                  <c:v>-1158.2278481012618</c:v>
                </c:pt>
                <c:pt idx="1">
                  <c:v>6563.2911392404931</c:v>
                </c:pt>
                <c:pt idx="2">
                  <c:v>13651.89873417723</c:v>
                </c:pt>
                <c:pt idx="3">
                  <c:v>20107.594936708832</c:v>
                </c:pt>
                <c:pt idx="4">
                  <c:v>25930.379746835446</c:v>
                </c:pt>
                <c:pt idx="5">
                  <c:v>31120.253164556954</c:v>
                </c:pt>
                <c:pt idx="6">
                  <c:v>35677.21518987343</c:v>
                </c:pt>
                <c:pt idx="7">
                  <c:v>39601.26582278483</c:v>
                </c:pt>
                <c:pt idx="8">
                  <c:v>42892.405063291153</c:v>
                </c:pt>
                <c:pt idx="9">
                  <c:v>45550.6329113924</c:v>
                </c:pt>
                <c:pt idx="10">
                  <c:v>47575.94936708863</c:v>
                </c:pt>
                <c:pt idx="11">
                  <c:v>48968.354430379768</c:v>
                </c:pt>
                <c:pt idx="12">
                  <c:v>49727.848101265816</c:v>
                </c:pt>
                <c:pt idx="13">
                  <c:v>49854.430379746846</c:v>
                </c:pt>
                <c:pt idx="14">
                  <c:v>49348.101265822799</c:v>
                </c:pt>
                <c:pt idx="15">
                  <c:v>48208.860759493677</c:v>
                </c:pt>
                <c:pt idx="16">
                  <c:v>46436.708860759507</c:v>
                </c:pt>
                <c:pt idx="17">
                  <c:v>44031.645569620254</c:v>
                </c:pt>
                <c:pt idx="18">
                  <c:v>40993.670886075961</c:v>
                </c:pt>
                <c:pt idx="19">
                  <c:v>37322.784810126606</c:v>
                </c:pt>
                <c:pt idx="20">
                  <c:v>33018.987341772176</c:v>
                </c:pt>
              </c:numCache>
            </c:numRef>
          </c:val>
          <c:smooth val="0"/>
        </c:ser>
        <c:ser>
          <c:idx val="12"/>
          <c:order val="12"/>
          <c:tx>
            <c:v>0.95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Solver!$P$10:$P$30</c:f>
              <c:numCache>
                <c:formatCode>0</c:formatCode>
                <c:ptCount val="21"/>
                <c:pt idx="0">
                  <c:v>-9829.1139240506163</c:v>
                </c:pt>
                <c:pt idx="1">
                  <c:v>-1791.139240506338</c:v>
                </c:pt>
                <c:pt idx="2">
                  <c:v>5613.9240506329224</c:v>
                </c:pt>
                <c:pt idx="3">
                  <c:v>12386.075949367078</c:v>
                </c:pt>
                <c:pt idx="4">
                  <c:v>18525.316455696215</c:v>
                </c:pt>
                <c:pt idx="5">
                  <c:v>24031.645569620247</c:v>
                </c:pt>
                <c:pt idx="6">
                  <c:v>28905.06329113926</c:v>
                </c:pt>
                <c:pt idx="7">
                  <c:v>33145.569620253184</c:v>
                </c:pt>
                <c:pt idx="8">
                  <c:v>36753.164556962045</c:v>
                </c:pt>
                <c:pt idx="9">
                  <c:v>39727.848101265816</c:v>
                </c:pt>
                <c:pt idx="10">
                  <c:v>42069.620253164583</c:v>
                </c:pt>
                <c:pt idx="11">
                  <c:v>43778.48101265826</c:v>
                </c:pt>
                <c:pt idx="12">
                  <c:v>44854.430379746831</c:v>
                </c:pt>
                <c:pt idx="13">
                  <c:v>45297.468354430399</c:v>
                </c:pt>
                <c:pt idx="14">
                  <c:v>45107.594936708876</c:v>
                </c:pt>
                <c:pt idx="15">
                  <c:v>44284.810126582292</c:v>
                </c:pt>
                <c:pt idx="16">
                  <c:v>42829.113924050645</c:v>
                </c:pt>
                <c:pt idx="17">
                  <c:v>40740.50632911393</c:v>
                </c:pt>
                <c:pt idx="18">
                  <c:v>38018.987341772168</c:v>
                </c:pt>
                <c:pt idx="19">
                  <c:v>34664.556962025345</c:v>
                </c:pt>
                <c:pt idx="20">
                  <c:v>30677.215189873445</c:v>
                </c:pt>
              </c:numCache>
            </c:numRef>
          </c:val>
          <c:smooth val="0"/>
        </c:ser>
        <c:ser>
          <c:idx val="13"/>
          <c:order val="13"/>
          <c:tx>
            <c:v>1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Solver!$Q$10:$Q$30</c:f>
              <c:numCache>
                <c:formatCode>0</c:formatCode>
                <c:ptCount val="21"/>
                <c:pt idx="0">
                  <c:v>-18500</c:v>
                </c:pt>
                <c:pt idx="1">
                  <c:v>-10145.569620253169</c:v>
                </c:pt>
                <c:pt idx="2">
                  <c:v>-2424.050632911385</c:v>
                </c:pt>
                <c:pt idx="3">
                  <c:v>4664.5569620252936</c:v>
                </c:pt>
                <c:pt idx="4">
                  <c:v>11120.253164556954</c:v>
                </c:pt>
                <c:pt idx="5">
                  <c:v>16943.037974683539</c:v>
                </c:pt>
                <c:pt idx="6">
                  <c:v>22132.911392405076</c:v>
                </c:pt>
                <c:pt idx="7">
                  <c:v>26689.873417721537</c:v>
                </c:pt>
                <c:pt idx="8">
                  <c:v>30613.924050632922</c:v>
                </c:pt>
                <c:pt idx="9">
                  <c:v>33905.063291139231</c:v>
                </c:pt>
                <c:pt idx="10">
                  <c:v>36563.291139240522</c:v>
                </c:pt>
                <c:pt idx="11">
                  <c:v>38588.607594936737</c:v>
                </c:pt>
                <c:pt idx="12">
                  <c:v>39981.012658227846</c:v>
                </c:pt>
                <c:pt idx="13">
                  <c:v>40740.506329113938</c:v>
                </c:pt>
                <c:pt idx="14">
                  <c:v>40867.088607594953</c:v>
                </c:pt>
                <c:pt idx="15">
                  <c:v>40360.759493670892</c:v>
                </c:pt>
                <c:pt idx="16">
                  <c:v>39221.518987341784</c:v>
                </c:pt>
                <c:pt idx="17">
                  <c:v>37449.3670886076</c:v>
                </c:pt>
                <c:pt idx="18">
                  <c:v>35044.303797468368</c:v>
                </c:pt>
                <c:pt idx="19">
                  <c:v>32006.329113924076</c:v>
                </c:pt>
                <c:pt idx="20">
                  <c:v>28335.443037974706</c:v>
                </c:pt>
              </c:numCache>
            </c:numRef>
          </c:val>
          <c:smooth val="0"/>
        </c:ser>
        <c:ser>
          <c:idx val="1"/>
          <c:order val="0"/>
          <c:tx>
            <c:v>0.7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Solver!$K$10:$K$30</c:f>
              <c:numCache>
                <c:formatCode>0</c:formatCode>
                <c:ptCount val="21"/>
                <c:pt idx="0">
                  <c:v>33525.316455696215</c:v>
                </c:pt>
                <c:pt idx="1">
                  <c:v>39981.012658227846</c:v>
                </c:pt>
                <c:pt idx="2">
                  <c:v>45803.797468354445</c:v>
                </c:pt>
                <c:pt idx="3">
                  <c:v>50993.670886075939</c:v>
                </c:pt>
                <c:pt idx="4">
                  <c:v>55550.632911392415</c:v>
                </c:pt>
                <c:pt idx="5">
                  <c:v>59474.6835443038</c:v>
                </c:pt>
                <c:pt idx="6">
                  <c:v>62765.822784810152</c:v>
                </c:pt>
                <c:pt idx="7">
                  <c:v>65424.050632911414</c:v>
                </c:pt>
                <c:pt idx="8">
                  <c:v>67449.367088607614</c:v>
                </c:pt>
                <c:pt idx="9">
                  <c:v>68841.772151898738</c:v>
                </c:pt>
                <c:pt idx="10">
                  <c:v>69601.265822784844</c:v>
                </c:pt>
                <c:pt idx="11">
                  <c:v>69727.848101265859</c:v>
                </c:pt>
                <c:pt idx="12">
                  <c:v>69221.518987341769</c:v>
                </c:pt>
                <c:pt idx="13">
                  <c:v>68082.278481012676</c:v>
                </c:pt>
                <c:pt idx="14">
                  <c:v>66310.126582278506</c:v>
                </c:pt>
                <c:pt idx="15">
                  <c:v>63905.06329113926</c:v>
                </c:pt>
                <c:pt idx="16">
                  <c:v>60867.088607594953</c:v>
                </c:pt>
                <c:pt idx="17">
                  <c:v>57196.202531645569</c:v>
                </c:pt>
                <c:pt idx="18">
                  <c:v>52892.405063291168</c:v>
                </c:pt>
                <c:pt idx="19">
                  <c:v>47955.69620253169</c:v>
                </c:pt>
                <c:pt idx="20">
                  <c:v>42386.075949367121</c:v>
                </c:pt>
              </c:numCache>
            </c:numRef>
          </c:val>
          <c:smooth val="0"/>
        </c:ser>
        <c:ser>
          <c:idx val="2"/>
          <c:order val="1"/>
          <c:tx>
            <c:v>0.75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Solver!$L$10:$L$30</c:f>
              <c:numCache>
                <c:formatCode>0</c:formatCode>
                <c:ptCount val="21"/>
                <c:pt idx="0">
                  <c:v>24854.430379746831</c:v>
                </c:pt>
                <c:pt idx="1">
                  <c:v>31626.582278481015</c:v>
                </c:pt>
                <c:pt idx="2">
                  <c:v>37765.822784810138</c:v>
                </c:pt>
                <c:pt idx="3">
                  <c:v>43272.151898734155</c:v>
                </c:pt>
                <c:pt idx="4">
                  <c:v>48145.569620253169</c:v>
                </c:pt>
                <c:pt idx="5">
                  <c:v>52386.075949367078</c:v>
                </c:pt>
                <c:pt idx="6">
                  <c:v>55993.670886075968</c:v>
                </c:pt>
                <c:pt idx="7">
                  <c:v>58968.354430379768</c:v>
                </c:pt>
                <c:pt idx="8">
                  <c:v>61310.126582278492</c:v>
                </c:pt>
                <c:pt idx="9">
                  <c:v>63018.987341772154</c:v>
                </c:pt>
                <c:pt idx="10">
                  <c:v>64094.936708860783</c:v>
                </c:pt>
                <c:pt idx="11">
                  <c:v>64537.974683544337</c:v>
                </c:pt>
                <c:pt idx="12">
                  <c:v>64348.101265822785</c:v>
                </c:pt>
                <c:pt idx="13">
                  <c:v>63525.316455696215</c:v>
                </c:pt>
                <c:pt idx="14">
                  <c:v>62069.620253164583</c:v>
                </c:pt>
                <c:pt idx="15">
                  <c:v>59981.012658227861</c:v>
                </c:pt>
                <c:pt idx="16">
                  <c:v>57259.493670886091</c:v>
                </c:pt>
                <c:pt idx="17">
                  <c:v>53905.063291139246</c:v>
                </c:pt>
                <c:pt idx="18">
                  <c:v>49917.721518987353</c:v>
                </c:pt>
                <c:pt idx="19">
                  <c:v>45297.468354430413</c:v>
                </c:pt>
                <c:pt idx="20">
                  <c:v>40044.303797468383</c:v>
                </c:pt>
              </c:numCache>
            </c:numRef>
          </c:val>
          <c:smooth val="0"/>
        </c:ser>
        <c:ser>
          <c:idx val="3"/>
          <c:order val="2"/>
          <c:tx>
            <c:v>0.8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Solver!$M$10:$M$30</c:f>
              <c:numCache>
                <c:formatCode>0</c:formatCode>
                <c:ptCount val="21"/>
                <c:pt idx="0">
                  <c:v>16183.544303797476</c:v>
                </c:pt>
                <c:pt idx="1">
                  <c:v>23272.151898734155</c:v>
                </c:pt>
                <c:pt idx="2">
                  <c:v>29727.84810126583</c:v>
                </c:pt>
                <c:pt idx="3">
                  <c:v>35550.632911392386</c:v>
                </c:pt>
                <c:pt idx="4">
                  <c:v>40740.506329113909</c:v>
                </c:pt>
                <c:pt idx="5">
                  <c:v>45297.46835443037</c:v>
                </c:pt>
                <c:pt idx="6">
                  <c:v>49221.518987341784</c:v>
                </c:pt>
                <c:pt idx="7">
                  <c:v>52512.658227848122</c:v>
                </c:pt>
                <c:pt idx="8">
                  <c:v>55170.886075949384</c:v>
                </c:pt>
                <c:pt idx="9">
                  <c:v>57196.202531645555</c:v>
                </c:pt>
                <c:pt idx="10">
                  <c:v>58588.607594936722</c:v>
                </c:pt>
                <c:pt idx="11">
                  <c:v>59348.101265822814</c:v>
                </c:pt>
                <c:pt idx="12">
                  <c:v>59474.6835443038</c:v>
                </c:pt>
                <c:pt idx="13">
                  <c:v>58968.354430379768</c:v>
                </c:pt>
                <c:pt idx="14">
                  <c:v>57829.113924050645</c:v>
                </c:pt>
                <c:pt idx="15">
                  <c:v>56056.962025316461</c:v>
                </c:pt>
                <c:pt idx="16">
                  <c:v>53651.89873417723</c:v>
                </c:pt>
                <c:pt idx="17">
                  <c:v>50613.924050632922</c:v>
                </c:pt>
                <c:pt idx="18">
                  <c:v>46943.037974683561</c:v>
                </c:pt>
                <c:pt idx="19">
                  <c:v>42639.240506329144</c:v>
                </c:pt>
                <c:pt idx="20">
                  <c:v>37702.531645569645</c:v>
                </c:pt>
              </c:numCache>
            </c:numRef>
          </c:val>
          <c:smooth val="0"/>
        </c:ser>
        <c:ser>
          <c:idx val="4"/>
          <c:order val="3"/>
          <c:tx>
            <c:v>0.85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Solver!$N$10:$N$30</c:f>
              <c:numCache>
                <c:formatCode>0</c:formatCode>
                <c:ptCount val="21"/>
                <c:pt idx="0">
                  <c:v>7512.6582278480928</c:v>
                </c:pt>
                <c:pt idx="1">
                  <c:v>14917.721518987353</c:v>
                </c:pt>
                <c:pt idx="2">
                  <c:v>21689.873417721537</c:v>
                </c:pt>
                <c:pt idx="3">
                  <c:v>27829.113924050616</c:v>
                </c:pt>
                <c:pt idx="4">
                  <c:v>33335.443037974677</c:v>
                </c:pt>
                <c:pt idx="5">
                  <c:v>38208.860759493677</c:v>
                </c:pt>
                <c:pt idx="6">
                  <c:v>42449.367088607614</c:v>
                </c:pt>
                <c:pt idx="7">
                  <c:v>46056.962025316476</c:v>
                </c:pt>
                <c:pt idx="8">
                  <c:v>49031.645569620276</c:v>
                </c:pt>
                <c:pt idx="9">
                  <c:v>51373.417721518985</c:v>
                </c:pt>
                <c:pt idx="10">
                  <c:v>53082.278481012676</c:v>
                </c:pt>
                <c:pt idx="11">
                  <c:v>54158.227848101305</c:v>
                </c:pt>
                <c:pt idx="12">
                  <c:v>54601.265822784815</c:v>
                </c:pt>
                <c:pt idx="13">
                  <c:v>54411.392405063307</c:v>
                </c:pt>
                <c:pt idx="14">
                  <c:v>53588.607594936722</c:v>
                </c:pt>
                <c:pt idx="15">
                  <c:v>52132.911392405076</c:v>
                </c:pt>
                <c:pt idx="16">
                  <c:v>50044.303797468368</c:v>
                </c:pt>
                <c:pt idx="17">
                  <c:v>47322.784810126584</c:v>
                </c:pt>
                <c:pt idx="18">
                  <c:v>43968.354430379768</c:v>
                </c:pt>
                <c:pt idx="19">
                  <c:v>39981.012658227883</c:v>
                </c:pt>
                <c:pt idx="20">
                  <c:v>35360.759493670914</c:v>
                </c:pt>
              </c:numCache>
            </c:numRef>
          </c:val>
          <c:smooth val="0"/>
        </c:ser>
        <c:ser>
          <c:idx val="5"/>
          <c:order val="4"/>
          <c:tx>
            <c:v>0.9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Solver!$O$10:$O$30</c:f>
              <c:numCache>
                <c:formatCode>0</c:formatCode>
                <c:ptCount val="21"/>
                <c:pt idx="0">
                  <c:v>-1158.2278481012618</c:v>
                </c:pt>
                <c:pt idx="1">
                  <c:v>6563.2911392404931</c:v>
                </c:pt>
                <c:pt idx="2">
                  <c:v>13651.89873417723</c:v>
                </c:pt>
                <c:pt idx="3">
                  <c:v>20107.594936708832</c:v>
                </c:pt>
                <c:pt idx="4">
                  <c:v>25930.379746835446</c:v>
                </c:pt>
                <c:pt idx="5">
                  <c:v>31120.253164556954</c:v>
                </c:pt>
                <c:pt idx="6">
                  <c:v>35677.21518987343</c:v>
                </c:pt>
                <c:pt idx="7">
                  <c:v>39601.26582278483</c:v>
                </c:pt>
                <c:pt idx="8">
                  <c:v>42892.405063291153</c:v>
                </c:pt>
                <c:pt idx="9">
                  <c:v>45550.6329113924</c:v>
                </c:pt>
                <c:pt idx="10">
                  <c:v>47575.94936708863</c:v>
                </c:pt>
                <c:pt idx="11">
                  <c:v>48968.354430379768</c:v>
                </c:pt>
                <c:pt idx="12">
                  <c:v>49727.848101265816</c:v>
                </c:pt>
                <c:pt idx="13">
                  <c:v>49854.430379746846</c:v>
                </c:pt>
                <c:pt idx="14">
                  <c:v>49348.101265822799</c:v>
                </c:pt>
                <c:pt idx="15">
                  <c:v>48208.860759493677</c:v>
                </c:pt>
                <c:pt idx="16">
                  <c:v>46436.708860759507</c:v>
                </c:pt>
                <c:pt idx="17">
                  <c:v>44031.645569620254</c:v>
                </c:pt>
                <c:pt idx="18">
                  <c:v>40993.670886075961</c:v>
                </c:pt>
                <c:pt idx="19">
                  <c:v>37322.784810126606</c:v>
                </c:pt>
                <c:pt idx="20">
                  <c:v>33018.987341772176</c:v>
                </c:pt>
              </c:numCache>
            </c:numRef>
          </c:val>
          <c:smooth val="0"/>
        </c:ser>
        <c:ser>
          <c:idx val="6"/>
          <c:order val="5"/>
          <c:tx>
            <c:v>0.95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Solver!$P$10:$P$30</c:f>
              <c:numCache>
                <c:formatCode>0</c:formatCode>
                <c:ptCount val="21"/>
                <c:pt idx="0">
                  <c:v>-9829.1139240506163</c:v>
                </c:pt>
                <c:pt idx="1">
                  <c:v>-1791.139240506338</c:v>
                </c:pt>
                <c:pt idx="2">
                  <c:v>5613.9240506329224</c:v>
                </c:pt>
                <c:pt idx="3">
                  <c:v>12386.075949367078</c:v>
                </c:pt>
                <c:pt idx="4">
                  <c:v>18525.316455696215</c:v>
                </c:pt>
                <c:pt idx="5">
                  <c:v>24031.645569620247</c:v>
                </c:pt>
                <c:pt idx="6">
                  <c:v>28905.06329113926</c:v>
                </c:pt>
                <c:pt idx="7">
                  <c:v>33145.569620253184</c:v>
                </c:pt>
                <c:pt idx="8">
                  <c:v>36753.164556962045</c:v>
                </c:pt>
                <c:pt idx="9">
                  <c:v>39727.848101265816</c:v>
                </c:pt>
                <c:pt idx="10">
                  <c:v>42069.620253164583</c:v>
                </c:pt>
                <c:pt idx="11">
                  <c:v>43778.48101265826</c:v>
                </c:pt>
                <c:pt idx="12">
                  <c:v>44854.430379746831</c:v>
                </c:pt>
                <c:pt idx="13">
                  <c:v>45297.468354430399</c:v>
                </c:pt>
                <c:pt idx="14">
                  <c:v>45107.594936708876</c:v>
                </c:pt>
                <c:pt idx="15">
                  <c:v>44284.810126582292</c:v>
                </c:pt>
                <c:pt idx="16">
                  <c:v>42829.113924050645</c:v>
                </c:pt>
                <c:pt idx="17">
                  <c:v>40740.50632911393</c:v>
                </c:pt>
                <c:pt idx="18">
                  <c:v>38018.987341772168</c:v>
                </c:pt>
                <c:pt idx="19">
                  <c:v>34664.556962025345</c:v>
                </c:pt>
                <c:pt idx="20">
                  <c:v>30677.215189873445</c:v>
                </c:pt>
              </c:numCache>
            </c:numRef>
          </c:val>
          <c:smooth val="0"/>
        </c:ser>
        <c:ser>
          <c:idx val="7"/>
          <c:order val="6"/>
          <c:tx>
            <c:v>1</c:v>
          </c:tx>
          <c:cat>
            <c:numRef>
              <c:f>Solver!$J$10:$J$30</c:f>
              <c:numCache>
                <c:formatCode>General</c:formatCode>
                <c:ptCount val="21"/>
                <c:pt idx="0">
                  <c:v>2</c:v>
                </c:pt>
                <c:pt idx="1">
                  <c:v>2.1</c:v>
                </c:pt>
                <c:pt idx="2">
                  <c:v>2.2000000000000002</c:v>
                </c:pt>
                <c:pt idx="3">
                  <c:v>2.2999999999999998</c:v>
                </c:pt>
                <c:pt idx="4">
                  <c:v>2.4</c:v>
                </c:pt>
                <c:pt idx="5">
                  <c:v>2.5</c:v>
                </c:pt>
                <c:pt idx="6">
                  <c:v>2.6</c:v>
                </c:pt>
                <c:pt idx="7">
                  <c:v>2.7</c:v>
                </c:pt>
                <c:pt idx="8">
                  <c:v>2.8</c:v>
                </c:pt>
                <c:pt idx="9">
                  <c:v>2.9</c:v>
                </c:pt>
                <c:pt idx="10">
                  <c:v>3</c:v>
                </c:pt>
                <c:pt idx="11">
                  <c:v>3.1</c:v>
                </c:pt>
                <c:pt idx="12">
                  <c:v>3.2</c:v>
                </c:pt>
                <c:pt idx="13">
                  <c:v>3.3</c:v>
                </c:pt>
                <c:pt idx="14">
                  <c:v>3.4</c:v>
                </c:pt>
                <c:pt idx="15">
                  <c:v>3.5</c:v>
                </c:pt>
                <c:pt idx="16">
                  <c:v>3.6</c:v>
                </c:pt>
                <c:pt idx="17">
                  <c:v>3.7</c:v>
                </c:pt>
                <c:pt idx="18">
                  <c:v>3.8</c:v>
                </c:pt>
                <c:pt idx="19">
                  <c:v>3.9</c:v>
                </c:pt>
                <c:pt idx="20">
                  <c:v>4</c:v>
                </c:pt>
              </c:numCache>
            </c:numRef>
          </c:cat>
          <c:val>
            <c:numRef>
              <c:f>Solver!$Q$10:$Q$30</c:f>
              <c:numCache>
                <c:formatCode>0</c:formatCode>
                <c:ptCount val="21"/>
                <c:pt idx="0">
                  <c:v>-18500</c:v>
                </c:pt>
                <c:pt idx="1">
                  <c:v>-10145.569620253169</c:v>
                </c:pt>
                <c:pt idx="2">
                  <c:v>-2424.050632911385</c:v>
                </c:pt>
                <c:pt idx="3">
                  <c:v>4664.5569620252936</c:v>
                </c:pt>
                <c:pt idx="4">
                  <c:v>11120.253164556954</c:v>
                </c:pt>
                <c:pt idx="5">
                  <c:v>16943.037974683539</c:v>
                </c:pt>
                <c:pt idx="6">
                  <c:v>22132.911392405076</c:v>
                </c:pt>
                <c:pt idx="7">
                  <c:v>26689.873417721537</c:v>
                </c:pt>
                <c:pt idx="8">
                  <c:v>30613.924050632922</c:v>
                </c:pt>
                <c:pt idx="9">
                  <c:v>33905.063291139231</c:v>
                </c:pt>
                <c:pt idx="10">
                  <c:v>36563.291139240522</c:v>
                </c:pt>
                <c:pt idx="11">
                  <c:v>38588.607594936737</c:v>
                </c:pt>
                <c:pt idx="12">
                  <c:v>39981.012658227846</c:v>
                </c:pt>
                <c:pt idx="13">
                  <c:v>40740.506329113938</c:v>
                </c:pt>
                <c:pt idx="14">
                  <c:v>40867.088607594953</c:v>
                </c:pt>
                <c:pt idx="15">
                  <c:v>40360.759493670892</c:v>
                </c:pt>
                <c:pt idx="16">
                  <c:v>39221.518987341784</c:v>
                </c:pt>
                <c:pt idx="17">
                  <c:v>37449.3670886076</c:v>
                </c:pt>
                <c:pt idx="18">
                  <c:v>35044.303797468368</c:v>
                </c:pt>
                <c:pt idx="19">
                  <c:v>32006.329113924076</c:v>
                </c:pt>
                <c:pt idx="20">
                  <c:v>28335.443037974706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91496064"/>
        <c:axId val="391497984"/>
      </c:lineChart>
      <c:catAx>
        <c:axId val="391496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Price</a:t>
                </a:r>
              </a:p>
            </c:rich>
          </c:tx>
          <c:layout>
            <c:manualLayout>
              <c:xMode val="edge"/>
              <c:yMode val="edge"/>
              <c:x val="0.44576459192600931"/>
              <c:y val="0.749396658750989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391497984"/>
        <c:crosses val="autoZero"/>
        <c:auto val="1"/>
        <c:lblAlgn val="ctr"/>
        <c:lblOffset val="100"/>
        <c:noMultiLvlLbl val="0"/>
      </c:catAx>
      <c:valAx>
        <c:axId val="391497984"/>
        <c:scaling>
          <c:orientation val="minMax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>
                  <a:defRPr/>
                </a:pPr>
                <a:r>
                  <a:rPr lang="en-US"/>
                  <a:t>Net Profit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391496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735111236095488"/>
          <c:y val="3.9171770195392235E-3"/>
          <c:w val="0.10264888763904506"/>
          <c:h val="0.86909869599633383"/>
        </c:manualLayout>
      </c:layout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7</xdr:row>
      <xdr:rowOff>28576</xdr:rowOff>
    </xdr:from>
    <xdr:to>
      <xdr:col>12</xdr:col>
      <xdr:colOff>85725</xdr:colOff>
      <xdr:row>10</xdr:row>
      <xdr:rowOff>104776</xdr:rowOff>
    </xdr:to>
    <xdr:sp macro="" textlink="">
      <xdr:nvSpPr>
        <xdr:cNvPr id="2" name="TextBox 1"/>
        <xdr:cNvSpPr txBox="1"/>
      </xdr:nvSpPr>
      <xdr:spPr>
        <a:xfrm>
          <a:off x="3181350" y="1362076"/>
          <a:ext cx="4029075" cy="6477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A demand</a:t>
          </a:r>
          <a:r>
            <a:rPr lang="en-US" sz="1100" baseline="0"/>
            <a:t> curve is a function that relates demand volume to price. </a:t>
          </a:r>
        </a:p>
        <a:p>
          <a:r>
            <a:rPr lang="en-US" sz="1100" baseline="0"/>
            <a:t>Because revenue is the product of price and volume, and volume  depends on price, revenue is a nonlinear function of price.</a:t>
          </a:r>
        </a:p>
      </xdr:txBody>
    </xdr:sp>
    <xdr:clientData/>
  </xdr:twoCellAnchor>
  <xdr:twoCellAnchor>
    <xdr:from>
      <xdr:col>8</xdr:col>
      <xdr:colOff>104776</xdr:colOff>
      <xdr:row>5</xdr:row>
      <xdr:rowOff>47626</xdr:rowOff>
    </xdr:from>
    <xdr:to>
      <xdr:col>11</xdr:col>
      <xdr:colOff>142876</xdr:colOff>
      <xdr:row>6</xdr:row>
      <xdr:rowOff>47626</xdr:rowOff>
    </xdr:to>
    <xdr:sp macro="" textlink="">
      <xdr:nvSpPr>
        <xdr:cNvPr id="3" name="TextBox 2"/>
        <xdr:cNvSpPr txBox="1"/>
      </xdr:nvSpPr>
      <xdr:spPr>
        <a:xfrm>
          <a:off x="5876926" y="1000126"/>
          <a:ext cx="1866900" cy="190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=(50000-100000)/(C4-3.16)</a:t>
          </a:r>
        </a:p>
      </xdr:txBody>
    </xdr:sp>
    <xdr:clientData/>
  </xdr:twoCellAnchor>
  <xdr:twoCellAnchor>
    <xdr:from>
      <xdr:col>8</xdr:col>
      <xdr:colOff>104775</xdr:colOff>
      <xdr:row>4</xdr:row>
      <xdr:rowOff>0</xdr:rowOff>
    </xdr:from>
    <xdr:to>
      <xdr:col>9</xdr:col>
      <xdr:colOff>333375</xdr:colOff>
      <xdr:row>5</xdr:row>
      <xdr:rowOff>9525</xdr:rowOff>
    </xdr:to>
    <xdr:sp macro="" textlink="">
      <xdr:nvSpPr>
        <xdr:cNvPr id="4" name="TextBox 3"/>
        <xdr:cNvSpPr txBox="1"/>
      </xdr:nvSpPr>
      <xdr:spPr>
        <a:xfrm>
          <a:off x="5876925" y="762000"/>
          <a:ext cx="8382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=C6-H4*C4</a:t>
          </a:r>
        </a:p>
      </xdr:txBody>
    </xdr:sp>
    <xdr:clientData/>
  </xdr:twoCellAnchor>
  <xdr:twoCellAnchor>
    <xdr:from>
      <xdr:col>8</xdr:col>
      <xdr:colOff>95249</xdr:colOff>
      <xdr:row>2</xdr:row>
      <xdr:rowOff>161925</xdr:rowOff>
    </xdr:from>
    <xdr:to>
      <xdr:col>11</xdr:col>
      <xdr:colOff>152400</xdr:colOff>
      <xdr:row>3</xdr:row>
      <xdr:rowOff>171450</xdr:rowOff>
    </xdr:to>
    <xdr:sp macro="" textlink="">
      <xdr:nvSpPr>
        <xdr:cNvPr id="6" name="TextBox 5"/>
        <xdr:cNvSpPr txBox="1"/>
      </xdr:nvSpPr>
      <xdr:spPr>
        <a:xfrm>
          <a:off x="5867399" y="542925"/>
          <a:ext cx="1885951" cy="200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=(50000-100000)/(C4-3.16)</a:t>
          </a:r>
        </a:p>
      </xdr:txBody>
    </xdr:sp>
    <xdr:clientData/>
  </xdr:twoCellAnchor>
  <xdr:oneCellAnchor>
    <xdr:from>
      <xdr:col>12</xdr:col>
      <xdr:colOff>123825</xdr:colOff>
      <xdr:row>3</xdr:row>
      <xdr:rowOff>57150</xdr:rowOff>
    </xdr:from>
    <xdr:ext cx="184731" cy="264560"/>
    <xdr:sp macro="" textlink="">
      <xdr:nvSpPr>
        <xdr:cNvPr id="7" name="TextBox 6"/>
        <xdr:cNvSpPr txBox="1"/>
      </xdr:nvSpPr>
      <xdr:spPr>
        <a:xfrm>
          <a:off x="5162550" y="1200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13</xdr:col>
      <xdr:colOff>85725</xdr:colOff>
      <xdr:row>3</xdr:row>
      <xdr:rowOff>19049</xdr:rowOff>
    </xdr:from>
    <xdr:to>
      <xdr:col>14</xdr:col>
      <xdr:colOff>581025</xdr:colOff>
      <xdr:row>4</xdr:row>
      <xdr:rowOff>66675</xdr:rowOff>
    </xdr:to>
    <xdr:sp macro="" textlink="">
      <xdr:nvSpPr>
        <xdr:cNvPr id="8" name="TextBox 7"/>
        <xdr:cNvSpPr txBox="1"/>
      </xdr:nvSpPr>
      <xdr:spPr>
        <a:xfrm>
          <a:off x="7820025" y="590549"/>
          <a:ext cx="1104900" cy="2381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=3.16/3.95</a:t>
          </a:r>
        </a:p>
      </xdr:txBody>
    </xdr:sp>
    <xdr:clientData/>
  </xdr:twoCellAnchor>
  <xdr:twoCellAnchor>
    <xdr:from>
      <xdr:col>4</xdr:col>
      <xdr:colOff>114300</xdr:colOff>
      <xdr:row>11</xdr:row>
      <xdr:rowOff>19050</xdr:rowOff>
    </xdr:from>
    <xdr:to>
      <xdr:col>6</xdr:col>
      <xdr:colOff>457199</xdr:colOff>
      <xdr:row>15</xdr:row>
      <xdr:rowOff>123825</xdr:rowOff>
    </xdr:to>
    <xdr:sp macro="" textlink="">
      <xdr:nvSpPr>
        <xdr:cNvPr id="9" name="TextBox 8"/>
        <xdr:cNvSpPr txBox="1"/>
      </xdr:nvSpPr>
      <xdr:spPr>
        <a:xfrm>
          <a:off x="3209925" y="2114550"/>
          <a:ext cx="866774" cy="866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/>
            <a:t>Prove this relationship with Goal Seek</a:t>
          </a:r>
        </a:p>
      </xdr:txBody>
    </xdr:sp>
    <xdr:clientData/>
  </xdr:twoCellAnchor>
  <xdr:twoCellAnchor>
    <xdr:from>
      <xdr:col>3</xdr:col>
      <xdr:colOff>104775</xdr:colOff>
      <xdr:row>9</xdr:row>
      <xdr:rowOff>171450</xdr:rowOff>
    </xdr:from>
    <xdr:to>
      <xdr:col>4</xdr:col>
      <xdr:colOff>114300</xdr:colOff>
      <xdr:row>11</xdr:row>
      <xdr:rowOff>19050</xdr:rowOff>
    </xdr:to>
    <xdr:cxnSp macro="">
      <xdr:nvCxnSpPr>
        <xdr:cNvPr id="11" name="Straight Arrow Connector 10"/>
        <xdr:cNvCxnSpPr/>
      </xdr:nvCxnSpPr>
      <xdr:spPr>
        <a:xfrm flipH="1" flipV="1">
          <a:off x="2943225" y="1885950"/>
          <a:ext cx="266700" cy="2286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7</xdr:col>
      <xdr:colOff>0</xdr:colOff>
      <xdr:row>11</xdr:row>
      <xdr:rowOff>0</xdr:rowOff>
    </xdr:from>
    <xdr:to>
      <xdr:col>14</xdr:col>
      <xdr:colOff>514350</xdr:colOff>
      <xdr:row>26</xdr:row>
      <xdr:rowOff>171450</xdr:rowOff>
    </xdr:to>
    <xdr:pic>
      <xdr:nvPicPr>
        <xdr:cNvPr id="10" name="Picture 9"/>
        <xdr:cNvPicPr/>
      </xdr:nvPicPr>
      <xdr:blipFill>
        <a:blip xmlns:r="http://schemas.openxmlformats.org/officeDocument/2006/relationships" r:embed="rId1" cstate="print"/>
        <a:srcRect l="5163" t="20484" r="20673" b="16026"/>
        <a:stretch>
          <a:fillRect/>
        </a:stretch>
      </xdr:blipFill>
      <xdr:spPr bwMode="auto">
        <a:xfrm>
          <a:off x="4229100" y="2095500"/>
          <a:ext cx="4714875" cy="3028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17</xdr:row>
      <xdr:rowOff>95250</xdr:rowOff>
    </xdr:from>
    <xdr:to>
      <xdr:col>3</xdr:col>
      <xdr:colOff>457200</xdr:colOff>
      <xdr:row>31</xdr:row>
      <xdr:rowOff>142874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29</xdr:row>
      <xdr:rowOff>171450</xdr:rowOff>
    </xdr:from>
    <xdr:to>
      <xdr:col>16</xdr:col>
      <xdr:colOff>285750</xdr:colOff>
      <xdr:row>45</xdr:row>
      <xdr:rowOff>123825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0.90923</cdr:x>
      <cdr:y>0.01905</cdr:y>
    </cdr:from>
    <cdr:to>
      <cdr:x>0.98958</cdr:x>
      <cdr:y>0.41587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5819775" y="57150"/>
          <a:ext cx="514350" cy="1190625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0.87054</cdr:x>
      <cdr:y>0.24127</cdr:y>
    </cdr:from>
    <cdr:to>
      <cdr:x>1</cdr:x>
      <cdr:y>0.43492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657877" y="723900"/>
          <a:ext cx="828648" cy="5810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en-US" sz="1000" b="1"/>
            <a:t>Unit Variable Cost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"/>
  <sheetViews>
    <sheetView workbookViewId="0">
      <selection activeCell="R5" sqref="R5"/>
    </sheetView>
  </sheetViews>
  <sheetFormatPr defaultRowHeight="15" x14ac:dyDescent="0.25"/>
  <cols>
    <col min="2" max="2" width="21.85546875" bestFit="1" customWidth="1"/>
    <col min="3" max="3" width="11.5703125" bestFit="1" customWidth="1"/>
    <col min="4" max="4" width="3.85546875" customWidth="1"/>
    <col min="5" max="5" width="4.85546875" customWidth="1"/>
    <col min="6" max="6" width="3" customWidth="1"/>
    <col min="8" max="8" width="12.28515625" bestFit="1" customWidth="1"/>
    <col min="12" max="12" width="5" customWidth="1"/>
  </cols>
  <sheetData>
    <row r="1" spans="1:13" x14ac:dyDescent="0.25">
      <c r="A1" s="1" t="s">
        <v>13</v>
      </c>
    </row>
    <row r="3" spans="1:13" x14ac:dyDescent="0.25">
      <c r="A3" s="11" t="s">
        <v>12</v>
      </c>
      <c r="B3" s="11"/>
      <c r="G3" s="1" t="s">
        <v>16</v>
      </c>
      <c r="H3" s="1"/>
      <c r="I3" s="1"/>
    </row>
    <row r="4" spans="1:13" x14ac:dyDescent="0.25">
      <c r="B4" t="s">
        <v>0</v>
      </c>
      <c r="C4" s="7">
        <v>3.95</v>
      </c>
      <c r="G4" t="s">
        <v>14</v>
      </c>
      <c r="H4" s="15">
        <f>(50000-100000)/(C4-3.16)</f>
        <v>-63291.139240506323</v>
      </c>
      <c r="M4" s="6">
        <f>3.16/3.95</f>
        <v>0.8</v>
      </c>
    </row>
    <row r="5" spans="1:13" x14ac:dyDescent="0.25">
      <c r="B5" t="s">
        <v>1</v>
      </c>
      <c r="C5" s="6">
        <v>0.5</v>
      </c>
      <c r="G5" t="s">
        <v>15</v>
      </c>
      <c r="H5">
        <f>C6-H4*C4</f>
        <v>300000</v>
      </c>
    </row>
    <row r="6" spans="1:13" x14ac:dyDescent="0.25">
      <c r="B6" t="s">
        <v>2</v>
      </c>
      <c r="C6">
        <v>50000</v>
      </c>
      <c r="G6" t="s">
        <v>14</v>
      </c>
      <c r="H6">
        <f>(50000-100000)/(C4-3.16)</f>
        <v>-63291.139240506323</v>
      </c>
    </row>
    <row r="7" spans="1:13" x14ac:dyDescent="0.25">
      <c r="B7" t="s">
        <v>3</v>
      </c>
      <c r="C7" s="7">
        <v>0.9</v>
      </c>
      <c r="H7" s="6"/>
    </row>
    <row r="8" spans="1:13" x14ac:dyDescent="0.25">
      <c r="B8" t="s">
        <v>4</v>
      </c>
      <c r="C8" s="8">
        <v>18500</v>
      </c>
    </row>
    <row r="10" spans="1:13" x14ac:dyDescent="0.25">
      <c r="A10" s="1" t="s">
        <v>11</v>
      </c>
      <c r="B10" t="s">
        <v>0</v>
      </c>
      <c r="C10" s="2">
        <v>3.95</v>
      </c>
    </row>
    <row r="11" spans="1:13" x14ac:dyDescent="0.25">
      <c r="B11" t="s">
        <v>5</v>
      </c>
      <c r="C11">
        <f>H5+H4*C10</f>
        <v>50000</v>
      </c>
    </row>
    <row r="13" spans="1:13" x14ac:dyDescent="0.25">
      <c r="B13" t="s">
        <v>6</v>
      </c>
      <c r="C13" s="8">
        <f>C10*C11*C5</f>
        <v>98750</v>
      </c>
    </row>
    <row r="14" spans="1:13" x14ac:dyDescent="0.25">
      <c r="B14" t="s">
        <v>7</v>
      </c>
      <c r="C14" s="8">
        <f>C7*C11</f>
        <v>45000</v>
      </c>
    </row>
    <row r="15" spans="1:13" x14ac:dyDescent="0.25">
      <c r="B15" t="s">
        <v>8</v>
      </c>
      <c r="C15" s="8">
        <f>C13-C14</f>
        <v>53750</v>
      </c>
    </row>
    <row r="16" spans="1:13" x14ac:dyDescent="0.25">
      <c r="B16" t="s">
        <v>9</v>
      </c>
      <c r="C16" s="8">
        <f>C8</f>
        <v>18500</v>
      </c>
    </row>
    <row r="17" spans="2:3" x14ac:dyDescent="0.25">
      <c r="B17" t="s">
        <v>10</v>
      </c>
      <c r="C17" s="9">
        <f>C15-C16</f>
        <v>35250</v>
      </c>
    </row>
  </sheetData>
  <mergeCells count="1">
    <mergeCell ref="A3:B3"/>
  </mergeCells>
  <pageMargins left="0.7" right="0.7" top="0.75" bottom="0.75" header="0.3" footer="0.3"/>
  <ignoredErrors>
    <ignoredError sqref="C16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0"/>
  <sheetViews>
    <sheetView tabSelected="1" workbookViewId="0">
      <selection activeCell="S18" sqref="S18"/>
    </sheetView>
  </sheetViews>
  <sheetFormatPr defaultRowHeight="15" x14ac:dyDescent="0.25"/>
  <cols>
    <col min="2" max="2" width="21.85546875" bestFit="1" customWidth="1"/>
    <col min="3" max="3" width="11.5703125" bestFit="1" customWidth="1"/>
    <col min="4" max="4" width="7.42578125" customWidth="1"/>
    <col min="5" max="5" width="5.42578125" bestFit="1" customWidth="1"/>
    <col min="6" max="6" width="9.7109375" bestFit="1" customWidth="1"/>
    <col min="7" max="7" width="10.42578125" customWidth="1"/>
    <col min="9" max="9" width="5.42578125" customWidth="1"/>
    <col min="10" max="10" width="6.7109375" customWidth="1"/>
    <col min="11" max="11" width="6" bestFit="1" customWidth="1"/>
    <col min="12" max="16" width="9.5703125" bestFit="1" customWidth="1"/>
    <col min="17" max="17" width="10.28515625" bestFit="1" customWidth="1"/>
  </cols>
  <sheetData>
    <row r="1" spans="1:17" x14ac:dyDescent="0.25">
      <c r="A1" s="1" t="s">
        <v>13</v>
      </c>
    </row>
    <row r="3" spans="1:17" x14ac:dyDescent="0.25">
      <c r="A3" s="11" t="s">
        <v>12</v>
      </c>
      <c r="B3" s="11"/>
      <c r="G3" s="1" t="s">
        <v>16</v>
      </c>
      <c r="H3" s="1"/>
      <c r="I3" s="1"/>
    </row>
    <row r="4" spans="1:17" x14ac:dyDescent="0.25">
      <c r="B4" t="s">
        <v>0</v>
      </c>
      <c r="C4" s="7">
        <v>3.95</v>
      </c>
      <c r="G4" t="s">
        <v>14</v>
      </c>
      <c r="H4">
        <f>(50000-100000)/(C4*0.2)</f>
        <v>-63291.139240506323</v>
      </c>
    </row>
    <row r="5" spans="1:17" x14ac:dyDescent="0.25">
      <c r="B5" t="s">
        <v>1</v>
      </c>
      <c r="C5" s="6">
        <v>0.5</v>
      </c>
      <c r="G5" t="s">
        <v>15</v>
      </c>
      <c r="H5">
        <f>C6-H4*C4</f>
        <v>300000</v>
      </c>
    </row>
    <row r="6" spans="1:17" x14ac:dyDescent="0.25">
      <c r="B6" t="s">
        <v>2</v>
      </c>
      <c r="C6">
        <v>50000</v>
      </c>
    </row>
    <row r="7" spans="1:17" x14ac:dyDescent="0.25">
      <c r="B7" t="s">
        <v>3</v>
      </c>
      <c r="C7" s="7">
        <v>0.9</v>
      </c>
    </row>
    <row r="8" spans="1:17" x14ac:dyDescent="0.25">
      <c r="B8" t="s">
        <v>4</v>
      </c>
      <c r="C8" s="8">
        <v>18500</v>
      </c>
      <c r="E8" s="3" t="s">
        <v>17</v>
      </c>
      <c r="F8" s="1" t="s">
        <v>18</v>
      </c>
      <c r="G8" s="1" t="s">
        <v>10</v>
      </c>
      <c r="J8" s="1" t="s">
        <v>17</v>
      </c>
      <c r="L8" s="12" t="s">
        <v>3</v>
      </c>
      <c r="M8" s="12"/>
      <c r="N8" s="12"/>
      <c r="O8" s="12"/>
      <c r="P8" s="12"/>
      <c r="Q8" s="12"/>
    </row>
    <row r="9" spans="1:17" x14ac:dyDescent="0.25">
      <c r="F9" s="4">
        <f>C13</f>
        <v>98750</v>
      </c>
      <c r="G9" s="4">
        <f>C17</f>
        <v>35250</v>
      </c>
      <c r="J9">
        <f>C17</f>
        <v>35250</v>
      </c>
      <c r="K9">
        <v>0.7</v>
      </c>
      <c r="L9">
        <v>0.75</v>
      </c>
      <c r="M9">
        <v>0.8</v>
      </c>
      <c r="N9">
        <v>0.85</v>
      </c>
      <c r="O9">
        <v>0.9</v>
      </c>
      <c r="P9">
        <v>0.95</v>
      </c>
      <c r="Q9">
        <v>1</v>
      </c>
    </row>
    <row r="10" spans="1:17" x14ac:dyDescent="0.25">
      <c r="A10" s="1" t="s">
        <v>11</v>
      </c>
      <c r="B10" t="s">
        <v>0</v>
      </c>
      <c r="C10" s="10">
        <f>C4</f>
        <v>3.95</v>
      </c>
      <c r="E10">
        <v>2</v>
      </c>
      <c r="F10" s="4">
        <f t="dataTable" ref="F10:G30" dt2D="0" dtr="0" r1="C10" ca="1"/>
        <v>173417.72151898735</v>
      </c>
      <c r="G10" s="4">
        <v>-1158.2278481012618</v>
      </c>
      <c r="J10">
        <v>2</v>
      </c>
      <c r="K10" s="13">
        <f t="dataTable" ref="K10:Q30" dt2D="1" dtr="1" r1="C7" r2="C10"/>
        <v>33525.316455696215</v>
      </c>
      <c r="L10" s="13">
        <v>24854.430379746831</v>
      </c>
      <c r="M10" s="13">
        <v>16183.544303797476</v>
      </c>
      <c r="N10" s="13">
        <v>7512.6582278480928</v>
      </c>
      <c r="O10" s="13">
        <v>-1158.2278481012618</v>
      </c>
      <c r="P10" s="13">
        <v>-9829.1139240506163</v>
      </c>
      <c r="Q10" s="13">
        <v>-18500</v>
      </c>
    </row>
    <row r="11" spans="1:17" x14ac:dyDescent="0.25">
      <c r="B11" t="s">
        <v>5</v>
      </c>
      <c r="C11">
        <f>H5+H4*C10</f>
        <v>50000</v>
      </c>
      <c r="E11">
        <v>2.1</v>
      </c>
      <c r="F11" s="4">
        <v>175443.03797468354</v>
      </c>
      <c r="G11" s="4">
        <v>6563.2911392404931</v>
      </c>
      <c r="J11">
        <v>2.1</v>
      </c>
      <c r="K11" s="13">
        <v>39981.012658227846</v>
      </c>
      <c r="L11" s="13">
        <v>31626.582278481015</v>
      </c>
      <c r="M11" s="13">
        <v>23272.151898734155</v>
      </c>
      <c r="N11" s="13">
        <v>14917.721518987353</v>
      </c>
      <c r="O11" s="13">
        <v>6563.2911392404931</v>
      </c>
      <c r="P11" s="13">
        <v>-1791.139240506338</v>
      </c>
      <c r="Q11" s="13">
        <v>-10145.569620253169</v>
      </c>
    </row>
    <row r="12" spans="1:17" x14ac:dyDescent="0.25">
      <c r="E12">
        <v>2.2000000000000002</v>
      </c>
      <c r="F12" s="4">
        <v>176835.44303797471</v>
      </c>
      <c r="G12" s="4">
        <v>13651.89873417723</v>
      </c>
      <c r="J12">
        <v>2.2000000000000002</v>
      </c>
      <c r="K12" s="13">
        <v>45803.797468354445</v>
      </c>
      <c r="L12" s="13">
        <v>37765.822784810138</v>
      </c>
      <c r="M12" s="13">
        <v>29727.84810126583</v>
      </c>
      <c r="N12" s="13">
        <v>21689.873417721537</v>
      </c>
      <c r="O12" s="13">
        <v>13651.89873417723</v>
      </c>
      <c r="P12" s="13">
        <v>5613.9240506329224</v>
      </c>
      <c r="Q12" s="13">
        <v>-2424.050632911385</v>
      </c>
    </row>
    <row r="13" spans="1:17" x14ac:dyDescent="0.25">
      <c r="B13" t="s">
        <v>6</v>
      </c>
      <c r="C13" s="8">
        <f>C10*C11*C5</f>
        <v>98750</v>
      </c>
      <c r="E13">
        <v>2.2999999999999998</v>
      </c>
      <c r="F13" s="4">
        <v>177594.93670886077</v>
      </c>
      <c r="G13" s="4">
        <v>20107.594936708832</v>
      </c>
      <c r="J13">
        <v>2.2999999999999998</v>
      </c>
      <c r="K13" s="13">
        <v>50993.670886075939</v>
      </c>
      <c r="L13" s="13">
        <v>43272.151898734155</v>
      </c>
      <c r="M13" s="13">
        <v>35550.632911392386</v>
      </c>
      <c r="N13" s="13">
        <v>27829.113924050616</v>
      </c>
      <c r="O13" s="13">
        <v>20107.594936708832</v>
      </c>
      <c r="P13" s="13">
        <v>12386.075949367078</v>
      </c>
      <c r="Q13" s="13">
        <v>4664.5569620252936</v>
      </c>
    </row>
    <row r="14" spans="1:17" x14ac:dyDescent="0.25">
      <c r="B14" t="s">
        <v>7</v>
      </c>
      <c r="C14" s="8">
        <f>C7*C11</f>
        <v>45000</v>
      </c>
      <c r="E14">
        <v>2.4</v>
      </c>
      <c r="F14" s="5">
        <v>177721.51898734178</v>
      </c>
      <c r="G14" s="4">
        <v>25930.379746835446</v>
      </c>
      <c r="J14">
        <v>2.4</v>
      </c>
      <c r="K14" s="13">
        <v>55550.632911392415</v>
      </c>
      <c r="L14" s="13">
        <v>48145.569620253169</v>
      </c>
      <c r="M14" s="13">
        <v>40740.506329113909</v>
      </c>
      <c r="N14" s="13">
        <v>33335.443037974677</v>
      </c>
      <c r="O14" s="13">
        <v>25930.379746835446</v>
      </c>
      <c r="P14" s="13">
        <v>18525.316455696215</v>
      </c>
      <c r="Q14" s="13">
        <v>11120.253164556954</v>
      </c>
    </row>
    <row r="15" spans="1:17" x14ac:dyDescent="0.25">
      <c r="B15" t="s">
        <v>8</v>
      </c>
      <c r="C15" s="8">
        <f>C13-C14</f>
        <v>53750</v>
      </c>
      <c r="E15">
        <v>2.5</v>
      </c>
      <c r="F15" s="4">
        <v>177215.18987341772</v>
      </c>
      <c r="G15" s="4">
        <v>31120.253164556954</v>
      </c>
      <c r="J15">
        <v>2.5</v>
      </c>
      <c r="K15" s="13">
        <v>59474.6835443038</v>
      </c>
      <c r="L15" s="13">
        <v>52386.075949367078</v>
      </c>
      <c r="M15" s="13">
        <v>45297.46835443037</v>
      </c>
      <c r="N15" s="13">
        <v>38208.860759493677</v>
      </c>
      <c r="O15" s="13">
        <v>31120.253164556954</v>
      </c>
      <c r="P15" s="13">
        <v>24031.645569620247</v>
      </c>
      <c r="Q15" s="13">
        <v>16943.037974683539</v>
      </c>
    </row>
    <row r="16" spans="1:17" x14ac:dyDescent="0.25">
      <c r="B16" t="s">
        <v>9</v>
      </c>
      <c r="C16" s="8">
        <f>C8</f>
        <v>18500</v>
      </c>
      <c r="E16">
        <v>2.6</v>
      </c>
      <c r="F16" s="4">
        <v>176075.94936708864</v>
      </c>
      <c r="G16" s="4">
        <v>35677.21518987343</v>
      </c>
      <c r="J16">
        <v>2.6</v>
      </c>
      <c r="K16" s="13">
        <v>62765.822784810152</v>
      </c>
      <c r="L16" s="13">
        <v>55993.670886075968</v>
      </c>
      <c r="M16" s="13">
        <v>49221.518987341784</v>
      </c>
      <c r="N16" s="13">
        <v>42449.367088607614</v>
      </c>
      <c r="O16" s="13">
        <v>35677.21518987343</v>
      </c>
      <c r="P16" s="13">
        <v>28905.06329113926</v>
      </c>
      <c r="Q16" s="13">
        <v>22132.911392405076</v>
      </c>
    </row>
    <row r="17" spans="2:17" x14ac:dyDescent="0.25">
      <c r="B17" t="s">
        <v>10</v>
      </c>
      <c r="C17" s="9">
        <f>C15-C16</f>
        <v>35250</v>
      </c>
      <c r="E17">
        <v>2.7</v>
      </c>
      <c r="F17" s="4">
        <v>174303.79746835446</v>
      </c>
      <c r="G17" s="4">
        <v>39601.26582278483</v>
      </c>
      <c r="J17">
        <v>2.7</v>
      </c>
      <c r="K17" s="13">
        <v>65424.050632911414</v>
      </c>
      <c r="L17" s="13">
        <v>58968.354430379768</v>
      </c>
      <c r="M17" s="13">
        <v>52512.658227848122</v>
      </c>
      <c r="N17" s="13">
        <v>46056.962025316476</v>
      </c>
      <c r="O17" s="13">
        <v>39601.26582278483</v>
      </c>
      <c r="P17" s="13">
        <v>33145.569620253184</v>
      </c>
      <c r="Q17" s="13">
        <v>26689.873417721537</v>
      </c>
    </row>
    <row r="18" spans="2:17" x14ac:dyDescent="0.25">
      <c r="E18">
        <v>2.8</v>
      </c>
      <c r="F18" s="4">
        <v>171898.73417721523</v>
      </c>
      <c r="G18" s="4">
        <v>42892.405063291153</v>
      </c>
      <c r="J18">
        <v>2.8</v>
      </c>
      <c r="K18" s="13">
        <v>67449.367088607614</v>
      </c>
      <c r="L18" s="13">
        <v>61310.126582278492</v>
      </c>
      <c r="M18" s="13">
        <v>55170.886075949384</v>
      </c>
      <c r="N18" s="13">
        <v>49031.645569620276</v>
      </c>
      <c r="O18" s="13">
        <v>42892.405063291153</v>
      </c>
      <c r="P18" s="13">
        <v>36753.164556962045</v>
      </c>
      <c r="Q18" s="13">
        <v>30613.924050632922</v>
      </c>
    </row>
    <row r="19" spans="2:17" x14ac:dyDescent="0.25">
      <c r="E19">
        <v>2.9</v>
      </c>
      <c r="F19" s="4">
        <v>168860.75949367089</v>
      </c>
      <c r="G19" s="4">
        <v>45550.6329113924</v>
      </c>
      <c r="J19">
        <v>2.9</v>
      </c>
      <c r="K19" s="13">
        <v>68841.772151898738</v>
      </c>
      <c r="L19" s="13">
        <v>63018.987341772154</v>
      </c>
      <c r="M19" s="13">
        <v>57196.202531645555</v>
      </c>
      <c r="N19" s="13">
        <v>51373.417721518985</v>
      </c>
      <c r="O19" s="13">
        <v>45550.6329113924</v>
      </c>
      <c r="P19" s="13">
        <v>39727.848101265816</v>
      </c>
      <c r="Q19" s="13">
        <v>33905.063291139231</v>
      </c>
    </row>
    <row r="20" spans="2:17" x14ac:dyDescent="0.25">
      <c r="E20">
        <v>3</v>
      </c>
      <c r="F20" s="4">
        <v>165189.87341772157</v>
      </c>
      <c r="G20" s="4">
        <v>47575.94936708863</v>
      </c>
      <c r="J20">
        <v>3</v>
      </c>
      <c r="K20" s="13">
        <v>69601.265822784844</v>
      </c>
      <c r="L20" s="13">
        <v>64094.936708860783</v>
      </c>
      <c r="M20" s="13">
        <v>58588.607594936722</v>
      </c>
      <c r="N20" s="13">
        <v>53082.278481012676</v>
      </c>
      <c r="O20" s="13">
        <v>47575.94936708863</v>
      </c>
      <c r="P20" s="13">
        <v>42069.620253164583</v>
      </c>
      <c r="Q20" s="13">
        <v>36563.291139240522</v>
      </c>
    </row>
    <row r="21" spans="2:17" x14ac:dyDescent="0.25">
      <c r="E21">
        <v>3.1</v>
      </c>
      <c r="F21" s="4">
        <v>160886.07594936714</v>
      </c>
      <c r="G21" s="4">
        <v>48968.354430379768</v>
      </c>
      <c r="J21">
        <v>3.1</v>
      </c>
      <c r="K21" s="14">
        <v>69727.848101265859</v>
      </c>
      <c r="L21" s="14">
        <v>64537.974683544337</v>
      </c>
      <c r="M21" s="13">
        <v>59348.101265822814</v>
      </c>
      <c r="N21" s="13">
        <v>54158.227848101305</v>
      </c>
      <c r="O21" s="13">
        <v>48968.354430379768</v>
      </c>
      <c r="P21" s="13">
        <v>43778.48101265826</v>
      </c>
      <c r="Q21" s="13">
        <v>38588.607594936737</v>
      </c>
    </row>
    <row r="22" spans="2:17" x14ac:dyDescent="0.25">
      <c r="E22">
        <v>3.2</v>
      </c>
      <c r="F22" s="4">
        <v>155949.3670886076</v>
      </c>
      <c r="G22" s="4">
        <v>49727.848101265816</v>
      </c>
      <c r="J22">
        <v>3.2</v>
      </c>
      <c r="K22" s="13">
        <v>69221.518987341769</v>
      </c>
      <c r="L22" s="13">
        <v>64348.101265822785</v>
      </c>
      <c r="M22" s="13">
        <v>59474.6835443038</v>
      </c>
      <c r="N22" s="13">
        <v>54601.265822784815</v>
      </c>
      <c r="O22" s="13">
        <v>49727.848101265816</v>
      </c>
      <c r="P22" s="13">
        <v>44854.430379746831</v>
      </c>
      <c r="Q22" s="13">
        <v>39981.012658227846</v>
      </c>
    </row>
    <row r="23" spans="2:17" x14ac:dyDescent="0.25">
      <c r="E23">
        <v>3.3</v>
      </c>
      <c r="F23" s="4">
        <v>150379.74683544307</v>
      </c>
      <c r="G23" s="5">
        <v>49854.430379746846</v>
      </c>
      <c r="J23">
        <v>3.3</v>
      </c>
      <c r="K23" s="13">
        <v>68082.278481012676</v>
      </c>
      <c r="L23" s="13">
        <v>63525.316455696215</v>
      </c>
      <c r="M23" s="13">
        <v>58968.354430379768</v>
      </c>
      <c r="N23" s="13">
        <v>54411.392405063307</v>
      </c>
      <c r="O23" s="13">
        <v>49854.430379746846</v>
      </c>
      <c r="P23" s="13">
        <v>45297.468354430399</v>
      </c>
      <c r="Q23" s="13">
        <v>40740.506329113938</v>
      </c>
    </row>
    <row r="24" spans="2:17" x14ac:dyDescent="0.25">
      <c r="E24">
        <v>3.4</v>
      </c>
      <c r="F24" s="4">
        <v>144177.21518987344</v>
      </c>
      <c r="G24" s="4">
        <v>49348.101265822799</v>
      </c>
      <c r="J24">
        <v>3.4</v>
      </c>
      <c r="K24" s="13">
        <v>66310.126582278506</v>
      </c>
      <c r="L24" s="13">
        <v>62069.620253164583</v>
      </c>
      <c r="M24" s="13">
        <v>57829.113924050645</v>
      </c>
      <c r="N24" s="13">
        <v>53588.607594936722</v>
      </c>
      <c r="O24" s="13">
        <v>49348.101265822799</v>
      </c>
      <c r="P24" s="13">
        <v>45107.594936708876</v>
      </c>
      <c r="Q24" s="13">
        <v>40867.088607594953</v>
      </c>
    </row>
    <row r="25" spans="2:17" x14ac:dyDescent="0.25">
      <c r="E25">
        <v>3.5</v>
      </c>
      <c r="F25" s="4">
        <v>137341.77215189877</v>
      </c>
      <c r="G25" s="4">
        <v>48208.860759493677</v>
      </c>
      <c r="J25">
        <v>3.5</v>
      </c>
      <c r="K25" s="13">
        <v>63905.06329113926</v>
      </c>
      <c r="L25" s="13">
        <v>59981.012658227861</v>
      </c>
      <c r="M25" s="13">
        <v>56056.962025316461</v>
      </c>
      <c r="N25" s="13">
        <v>52132.911392405076</v>
      </c>
      <c r="O25" s="13">
        <v>48208.860759493677</v>
      </c>
      <c r="P25" s="13">
        <v>44284.810126582292</v>
      </c>
      <c r="Q25" s="13">
        <v>40360.759493670892</v>
      </c>
    </row>
    <row r="26" spans="2:17" x14ac:dyDescent="0.25">
      <c r="E26">
        <v>3.6</v>
      </c>
      <c r="F26" s="4">
        <v>129873.41772151901</v>
      </c>
      <c r="G26" s="4">
        <v>46436.708860759507</v>
      </c>
      <c r="J26">
        <v>3.6</v>
      </c>
      <c r="K26" s="13">
        <v>60867.088607594953</v>
      </c>
      <c r="L26" s="13">
        <v>57259.493670886091</v>
      </c>
      <c r="M26" s="13">
        <v>53651.89873417723</v>
      </c>
      <c r="N26" s="13">
        <v>50044.303797468368</v>
      </c>
      <c r="O26" s="13">
        <v>46436.708860759507</v>
      </c>
      <c r="P26" s="13">
        <v>42829.113924050645</v>
      </c>
      <c r="Q26" s="13">
        <v>39221.518987341784</v>
      </c>
    </row>
    <row r="27" spans="2:17" x14ac:dyDescent="0.25">
      <c r="E27">
        <v>3.7</v>
      </c>
      <c r="F27" s="4">
        <v>121772.15189873418</v>
      </c>
      <c r="G27" s="4">
        <v>44031.645569620254</v>
      </c>
      <c r="J27">
        <v>3.7</v>
      </c>
      <c r="K27" s="13">
        <v>57196.202531645569</v>
      </c>
      <c r="L27" s="13">
        <v>53905.063291139246</v>
      </c>
      <c r="M27" s="13">
        <v>50613.924050632922</v>
      </c>
      <c r="N27" s="13">
        <v>47322.784810126584</v>
      </c>
      <c r="O27" s="13">
        <v>44031.645569620254</v>
      </c>
      <c r="P27" s="13">
        <v>40740.50632911393</v>
      </c>
      <c r="Q27" s="13">
        <v>37449.3670886076</v>
      </c>
    </row>
    <row r="28" spans="2:17" x14ac:dyDescent="0.25">
      <c r="E28">
        <v>3.8</v>
      </c>
      <c r="F28" s="4">
        <v>113037.97468354434</v>
      </c>
      <c r="G28" s="4">
        <v>40993.670886075961</v>
      </c>
      <c r="J28">
        <v>3.8</v>
      </c>
      <c r="K28" s="13">
        <v>52892.405063291168</v>
      </c>
      <c r="L28" s="13">
        <v>49917.721518987353</v>
      </c>
      <c r="M28" s="13">
        <v>46943.037974683561</v>
      </c>
      <c r="N28" s="13">
        <v>43968.354430379768</v>
      </c>
      <c r="O28" s="13">
        <v>40993.670886075961</v>
      </c>
      <c r="P28" s="13">
        <v>38018.987341772168</v>
      </c>
      <c r="Q28" s="13">
        <v>35044.303797468368</v>
      </c>
    </row>
    <row r="29" spans="2:17" x14ac:dyDescent="0.25">
      <c r="E29">
        <v>3.9</v>
      </c>
      <c r="F29" s="4">
        <v>103670.88607594943</v>
      </c>
      <c r="G29" s="4">
        <v>37322.784810126606</v>
      </c>
      <c r="J29">
        <v>3.9</v>
      </c>
      <c r="K29" s="13">
        <v>47955.69620253169</v>
      </c>
      <c r="L29" s="13">
        <v>45297.468354430413</v>
      </c>
      <c r="M29" s="13">
        <v>42639.240506329144</v>
      </c>
      <c r="N29" s="13">
        <v>39981.012658227883</v>
      </c>
      <c r="O29" s="13">
        <v>37322.784810126606</v>
      </c>
      <c r="P29" s="13">
        <v>34664.556962025345</v>
      </c>
      <c r="Q29" s="13">
        <v>32006.329113924076</v>
      </c>
    </row>
    <row r="30" spans="2:17" x14ac:dyDescent="0.25">
      <c r="E30">
        <v>4</v>
      </c>
      <c r="F30" s="4">
        <v>93670.886075949413</v>
      </c>
      <c r="G30" s="4">
        <v>33018.987341772176</v>
      </c>
      <c r="J30">
        <v>4</v>
      </c>
      <c r="K30" s="13">
        <v>42386.075949367121</v>
      </c>
      <c r="L30" s="13">
        <v>40044.303797468383</v>
      </c>
      <c r="M30" s="13">
        <v>37702.531645569645</v>
      </c>
      <c r="N30" s="13">
        <v>35360.759493670914</v>
      </c>
      <c r="O30" s="13">
        <v>33018.987341772176</v>
      </c>
      <c r="P30" s="13">
        <v>30677.215189873445</v>
      </c>
      <c r="Q30" s="13">
        <v>28335.443037974706</v>
      </c>
    </row>
  </sheetData>
  <mergeCells count="2">
    <mergeCell ref="A3:B3"/>
    <mergeCell ref="L8:Q8"/>
  </mergeCells>
  <conditionalFormatting sqref="F9:F30">
    <cfRule type="top10" dxfId="10" priority="18" rank="1"/>
    <cfRule type="top10" dxfId="9" priority="8" rank="1"/>
  </conditionalFormatting>
  <conditionalFormatting sqref="G9:G30">
    <cfRule type="top10" dxfId="8" priority="17" rank="1"/>
    <cfRule type="top10" dxfId="7" priority="9" rank="1"/>
  </conditionalFormatting>
  <conditionalFormatting sqref="K10:K30">
    <cfRule type="top10" dxfId="6" priority="7" rank="1"/>
  </conditionalFormatting>
  <conditionalFormatting sqref="L10:L30">
    <cfRule type="top10" dxfId="5" priority="6" rank="1"/>
  </conditionalFormatting>
  <conditionalFormatting sqref="M10:M30">
    <cfRule type="top10" dxfId="4" priority="5" rank="1"/>
  </conditionalFormatting>
  <conditionalFormatting sqref="N12:N30">
    <cfRule type="top10" dxfId="3" priority="4" rank="1"/>
  </conditionalFormatting>
  <conditionalFormatting sqref="O10:O30">
    <cfRule type="top10" dxfId="2" priority="3" rank="1"/>
  </conditionalFormatting>
  <conditionalFormatting sqref="P10:P30">
    <cfRule type="top10" dxfId="1" priority="2" rank="1"/>
  </conditionalFormatting>
  <conditionalFormatting sqref="Q10:Q30">
    <cfRule type="top10" dxfId="0" priority="1" rank="1"/>
  </conditionalFormatting>
  <pageMargins left="0.7" right="0.7" top="0.75" bottom="0.75" header="0.3" footer="0.3"/>
  <pageSetup scale="77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workbookViewId="0">
      <selection activeCell="B19" sqref="B19"/>
    </sheetView>
  </sheetViews>
  <sheetFormatPr defaultRowHeight="15" x14ac:dyDescent="0.25"/>
  <cols>
    <col min="2" max="2" width="21.85546875" bestFit="1" customWidth="1"/>
    <col min="3" max="3" width="11.5703125" bestFit="1" customWidth="1"/>
    <col min="4" max="4" width="7.42578125" customWidth="1"/>
    <col min="5" max="5" width="5.42578125" bestFit="1" customWidth="1"/>
    <col min="6" max="6" width="9.7109375" bestFit="1" customWidth="1"/>
    <col min="7" max="7" width="10.42578125" customWidth="1"/>
    <col min="9" max="9" width="5.42578125" customWidth="1"/>
    <col min="10" max="10" width="6.7109375" customWidth="1"/>
    <col min="11" max="11" width="6" bestFit="1" customWidth="1"/>
    <col min="12" max="16" width="9.5703125" bestFit="1" customWidth="1"/>
    <col min="17" max="17" width="10.28515625" bestFit="1" customWidth="1"/>
  </cols>
  <sheetData>
    <row r="1" spans="1:17" x14ac:dyDescent="0.25">
      <c r="A1" s="1" t="s">
        <v>13</v>
      </c>
    </row>
    <row r="3" spans="1:17" x14ac:dyDescent="0.25">
      <c r="A3" s="11" t="s">
        <v>12</v>
      </c>
      <c r="B3" s="11"/>
      <c r="G3" s="1" t="s">
        <v>16</v>
      </c>
      <c r="H3" s="1"/>
      <c r="I3" s="1"/>
    </row>
    <row r="4" spans="1:17" x14ac:dyDescent="0.25">
      <c r="B4" t="s">
        <v>0</v>
      </c>
      <c r="C4" s="7">
        <v>3.95</v>
      </c>
      <c r="G4" t="s">
        <v>14</v>
      </c>
      <c r="H4">
        <f>(50000-100000)/(C4*0.2)</f>
        <v>-63291.139240506323</v>
      </c>
    </row>
    <row r="5" spans="1:17" x14ac:dyDescent="0.25">
      <c r="B5" t="s">
        <v>1</v>
      </c>
      <c r="C5" s="6">
        <v>0.5</v>
      </c>
      <c r="G5" t="s">
        <v>15</v>
      </c>
      <c r="H5">
        <f>C6-H4*C4</f>
        <v>300000</v>
      </c>
    </row>
    <row r="6" spans="1:17" x14ac:dyDescent="0.25">
      <c r="B6" t="s">
        <v>2</v>
      </c>
      <c r="C6">
        <v>50000</v>
      </c>
    </row>
    <row r="7" spans="1:17" x14ac:dyDescent="0.25">
      <c r="B7" t="s">
        <v>3</v>
      </c>
      <c r="C7" s="7">
        <v>0.9</v>
      </c>
    </row>
    <row r="8" spans="1:17" x14ac:dyDescent="0.25">
      <c r="B8" t="s">
        <v>4</v>
      </c>
      <c r="C8" s="8">
        <v>18500</v>
      </c>
      <c r="E8" s="3" t="s">
        <v>17</v>
      </c>
      <c r="F8" s="1" t="s">
        <v>18</v>
      </c>
      <c r="G8" s="1" t="s">
        <v>10</v>
      </c>
      <c r="J8" s="1" t="s">
        <v>17</v>
      </c>
      <c r="L8" s="12" t="s">
        <v>3</v>
      </c>
      <c r="M8" s="12"/>
      <c r="N8" s="12"/>
      <c r="O8" s="12"/>
      <c r="P8" s="12"/>
      <c r="Q8" s="12"/>
    </row>
    <row r="9" spans="1:17" x14ac:dyDescent="0.25">
      <c r="F9" s="4">
        <f>C13</f>
        <v>98750</v>
      </c>
      <c r="G9" s="4">
        <f>C17</f>
        <v>35250</v>
      </c>
      <c r="J9">
        <f>C17</f>
        <v>35250</v>
      </c>
      <c r="K9">
        <v>0.7</v>
      </c>
      <c r="L9">
        <v>0.75</v>
      </c>
      <c r="M9">
        <v>0.8</v>
      </c>
      <c r="N9">
        <v>0.85</v>
      </c>
      <c r="O9">
        <v>0.9</v>
      </c>
      <c r="P9">
        <v>0.95</v>
      </c>
      <c r="Q9">
        <v>1</v>
      </c>
    </row>
    <row r="10" spans="1:17" x14ac:dyDescent="0.25">
      <c r="A10" s="1" t="s">
        <v>11</v>
      </c>
      <c r="B10" t="s">
        <v>0</v>
      </c>
      <c r="C10" s="10">
        <v>3.95</v>
      </c>
      <c r="E10">
        <v>2</v>
      </c>
      <c r="F10" s="4">
        <f t="dataTable" ref="F10:G30" dt2D="0" dtr="0" r1="C10" ca="1"/>
        <v>173417.72151898735</v>
      </c>
      <c r="G10" s="4">
        <v>-1158.2278481012618</v>
      </c>
      <c r="J10">
        <v>2</v>
      </c>
      <c r="K10" s="4">
        <f t="dataTable" ref="K10:Q30" dt2D="1" dtr="1" r1="C7" r2="C10"/>
        <v>33525.316455696215</v>
      </c>
      <c r="L10" s="4">
        <v>24854.430379746831</v>
      </c>
      <c r="M10" s="4">
        <v>16183.544303797476</v>
      </c>
      <c r="N10" s="4">
        <v>7512.6582278480928</v>
      </c>
      <c r="O10" s="4">
        <v>-1158.2278481012618</v>
      </c>
      <c r="P10" s="4">
        <v>-9829.1139240506163</v>
      </c>
      <c r="Q10" s="4">
        <v>-18500</v>
      </c>
    </row>
    <row r="11" spans="1:17" x14ac:dyDescent="0.25">
      <c r="B11" t="s">
        <v>5</v>
      </c>
      <c r="C11">
        <f>H5+H4*C10</f>
        <v>50000</v>
      </c>
      <c r="E11">
        <v>2.1</v>
      </c>
      <c r="F11" s="4">
        <v>175443.03797468354</v>
      </c>
      <c r="G11" s="4">
        <v>6563.2911392404931</v>
      </c>
      <c r="J11">
        <v>2.1</v>
      </c>
      <c r="K11" s="4">
        <v>39981.012658227846</v>
      </c>
      <c r="L11" s="4">
        <v>31626.582278481015</v>
      </c>
      <c r="M11" s="4">
        <v>23272.151898734155</v>
      </c>
      <c r="N11" s="4">
        <v>14917.721518987353</v>
      </c>
      <c r="O11" s="4">
        <v>6563.2911392404931</v>
      </c>
      <c r="P11" s="4">
        <v>-1791.139240506338</v>
      </c>
      <c r="Q11" s="4">
        <v>-10145.569620253169</v>
      </c>
    </row>
    <row r="12" spans="1:17" x14ac:dyDescent="0.25">
      <c r="E12">
        <v>2.2000000000000002</v>
      </c>
      <c r="F12" s="4">
        <v>176835.44303797471</v>
      </c>
      <c r="G12" s="4">
        <v>13651.89873417723</v>
      </c>
      <c r="J12">
        <v>2.2000000000000002</v>
      </c>
      <c r="K12" s="4">
        <v>45803.797468354445</v>
      </c>
      <c r="L12" s="4">
        <v>37765.822784810138</v>
      </c>
      <c r="M12" s="4">
        <v>29727.84810126583</v>
      </c>
      <c r="N12" s="4">
        <v>21689.873417721537</v>
      </c>
      <c r="O12" s="4">
        <v>13651.89873417723</v>
      </c>
      <c r="P12" s="4">
        <v>5613.9240506329224</v>
      </c>
      <c r="Q12" s="4">
        <v>-2424.050632911385</v>
      </c>
    </row>
    <row r="13" spans="1:17" x14ac:dyDescent="0.25">
      <c r="B13" t="s">
        <v>6</v>
      </c>
      <c r="C13" s="8">
        <f>C10*C11*C5</f>
        <v>98750</v>
      </c>
      <c r="E13">
        <v>2.2999999999999998</v>
      </c>
      <c r="F13" s="4">
        <v>177594.93670886077</v>
      </c>
      <c r="G13" s="4">
        <v>20107.594936708832</v>
      </c>
      <c r="J13">
        <v>2.2999999999999998</v>
      </c>
      <c r="K13" s="4">
        <v>50993.670886075939</v>
      </c>
      <c r="L13" s="4">
        <v>43272.151898734155</v>
      </c>
      <c r="M13" s="4">
        <v>35550.632911392386</v>
      </c>
      <c r="N13" s="4">
        <v>27829.113924050616</v>
      </c>
      <c r="O13" s="4">
        <v>20107.594936708832</v>
      </c>
      <c r="P13" s="4">
        <v>12386.075949367078</v>
      </c>
      <c r="Q13" s="4">
        <v>4664.5569620252936</v>
      </c>
    </row>
    <row r="14" spans="1:17" x14ac:dyDescent="0.25">
      <c r="B14" t="s">
        <v>7</v>
      </c>
      <c r="C14" s="8">
        <f>C7*C11</f>
        <v>45000</v>
      </c>
      <c r="E14">
        <v>2.4</v>
      </c>
      <c r="F14" s="4">
        <v>177721.51898734178</v>
      </c>
      <c r="G14" s="4">
        <v>25930.379746835446</v>
      </c>
      <c r="J14">
        <v>2.4</v>
      </c>
      <c r="K14" s="4">
        <v>55550.632911392415</v>
      </c>
      <c r="L14" s="4">
        <v>48145.569620253169</v>
      </c>
      <c r="M14" s="4">
        <v>40740.506329113909</v>
      </c>
      <c r="N14" s="4">
        <v>33335.443037974677</v>
      </c>
      <c r="O14" s="4">
        <v>25930.379746835446</v>
      </c>
      <c r="P14" s="4">
        <v>18525.316455696215</v>
      </c>
      <c r="Q14" s="4">
        <v>11120.253164556954</v>
      </c>
    </row>
    <row r="15" spans="1:17" x14ac:dyDescent="0.25">
      <c r="B15" t="s">
        <v>8</v>
      </c>
      <c r="C15" s="8">
        <f>C13-C14</f>
        <v>53750</v>
      </c>
      <c r="E15">
        <v>2.5</v>
      </c>
      <c r="F15" s="4">
        <v>177215.18987341772</v>
      </c>
      <c r="G15" s="4">
        <v>31120.253164556954</v>
      </c>
      <c r="J15">
        <v>2.5</v>
      </c>
      <c r="K15" s="4">
        <v>59474.6835443038</v>
      </c>
      <c r="L15" s="4">
        <v>52386.075949367078</v>
      </c>
      <c r="M15" s="4">
        <v>45297.46835443037</v>
      </c>
      <c r="N15" s="4">
        <v>38208.860759493677</v>
      </c>
      <c r="O15" s="4">
        <v>31120.253164556954</v>
      </c>
      <c r="P15" s="4">
        <v>24031.645569620247</v>
      </c>
      <c r="Q15" s="4">
        <v>16943.037974683539</v>
      </c>
    </row>
    <row r="16" spans="1:17" x14ac:dyDescent="0.25">
      <c r="B16" t="s">
        <v>9</v>
      </c>
      <c r="C16" s="8">
        <f>C8</f>
        <v>18500</v>
      </c>
      <c r="E16">
        <v>2.6</v>
      </c>
      <c r="F16" s="4">
        <v>176075.94936708864</v>
      </c>
      <c r="G16" s="4">
        <v>35677.21518987343</v>
      </c>
      <c r="J16">
        <v>2.6</v>
      </c>
      <c r="K16" s="4">
        <v>62765.822784810152</v>
      </c>
      <c r="L16" s="4">
        <v>55993.670886075968</v>
      </c>
      <c r="M16" s="4">
        <v>49221.518987341784</v>
      </c>
      <c r="N16" s="4">
        <v>42449.367088607614</v>
      </c>
      <c r="O16" s="4">
        <v>35677.21518987343</v>
      </c>
      <c r="P16" s="4">
        <v>28905.06329113926</v>
      </c>
      <c r="Q16" s="4">
        <v>22132.911392405076</v>
      </c>
    </row>
    <row r="17" spans="2:17" x14ac:dyDescent="0.25">
      <c r="B17" t="s">
        <v>10</v>
      </c>
      <c r="C17" s="9">
        <f>C15-C16</f>
        <v>35250</v>
      </c>
      <c r="E17">
        <v>2.7</v>
      </c>
      <c r="F17" s="4">
        <v>174303.79746835446</v>
      </c>
      <c r="G17" s="4">
        <v>39601.26582278483</v>
      </c>
      <c r="J17">
        <v>2.7</v>
      </c>
      <c r="K17" s="4">
        <v>65424.050632911414</v>
      </c>
      <c r="L17" s="4">
        <v>58968.354430379768</v>
      </c>
      <c r="M17" s="4">
        <v>52512.658227848122</v>
      </c>
      <c r="N17" s="4">
        <v>46056.962025316476</v>
      </c>
      <c r="O17" s="4">
        <v>39601.26582278483</v>
      </c>
      <c r="P17" s="4">
        <v>33145.569620253184</v>
      </c>
      <c r="Q17" s="4">
        <v>26689.873417721537</v>
      </c>
    </row>
    <row r="18" spans="2:17" x14ac:dyDescent="0.25">
      <c r="E18">
        <v>2.8</v>
      </c>
      <c r="F18" s="4">
        <v>171898.73417721523</v>
      </c>
      <c r="G18" s="4">
        <v>42892.405063291153</v>
      </c>
      <c r="J18">
        <v>2.8</v>
      </c>
      <c r="K18" s="4">
        <v>67449.367088607614</v>
      </c>
      <c r="L18" s="4">
        <v>61310.126582278492</v>
      </c>
      <c r="M18" s="4">
        <v>55170.886075949384</v>
      </c>
      <c r="N18" s="4">
        <v>49031.645569620276</v>
      </c>
      <c r="O18" s="4">
        <v>42892.405063291153</v>
      </c>
      <c r="P18" s="4">
        <v>36753.164556962045</v>
      </c>
      <c r="Q18" s="4">
        <v>30613.924050632922</v>
      </c>
    </row>
    <row r="19" spans="2:17" x14ac:dyDescent="0.25">
      <c r="E19">
        <v>2.9</v>
      </c>
      <c r="F19" s="4">
        <v>168860.75949367089</v>
      </c>
      <c r="G19" s="4">
        <v>45550.6329113924</v>
      </c>
      <c r="J19">
        <v>2.9</v>
      </c>
      <c r="K19" s="4">
        <v>68841.772151898738</v>
      </c>
      <c r="L19" s="4">
        <v>63018.987341772154</v>
      </c>
      <c r="M19" s="4">
        <v>57196.202531645555</v>
      </c>
      <c r="N19" s="4">
        <v>51373.417721518985</v>
      </c>
      <c r="O19" s="4">
        <v>45550.6329113924</v>
      </c>
      <c r="P19" s="4">
        <v>39727.848101265816</v>
      </c>
      <c r="Q19" s="4">
        <v>33905.063291139231</v>
      </c>
    </row>
    <row r="20" spans="2:17" x14ac:dyDescent="0.25">
      <c r="E20">
        <v>3</v>
      </c>
      <c r="F20" s="4">
        <v>165189.87341772157</v>
      </c>
      <c r="G20" s="4">
        <v>47575.94936708863</v>
      </c>
      <c r="J20">
        <v>3</v>
      </c>
      <c r="K20" s="4">
        <v>69601.265822784844</v>
      </c>
      <c r="L20" s="4">
        <v>64094.936708860783</v>
      </c>
      <c r="M20" s="4">
        <v>58588.607594936722</v>
      </c>
      <c r="N20" s="4">
        <v>53082.278481012676</v>
      </c>
      <c r="O20" s="4">
        <v>47575.94936708863</v>
      </c>
      <c r="P20" s="4">
        <v>42069.620253164583</v>
      </c>
      <c r="Q20" s="4">
        <v>36563.291139240522</v>
      </c>
    </row>
    <row r="21" spans="2:17" x14ac:dyDescent="0.25">
      <c r="E21">
        <v>3.1</v>
      </c>
      <c r="F21" s="4">
        <v>160886.07594936714</v>
      </c>
      <c r="G21" s="4">
        <v>48968.354430379768</v>
      </c>
      <c r="J21">
        <v>3.1</v>
      </c>
      <c r="K21" s="5">
        <v>69727.848101265859</v>
      </c>
      <c r="L21" s="5">
        <v>64537.974683544337</v>
      </c>
      <c r="M21" s="4">
        <v>59348.101265822814</v>
      </c>
      <c r="N21" s="4">
        <v>54158.227848101305</v>
      </c>
      <c r="O21" s="4">
        <v>48968.354430379768</v>
      </c>
      <c r="P21" s="4">
        <v>43778.48101265826</v>
      </c>
      <c r="Q21" s="4">
        <v>38588.607594936737</v>
      </c>
    </row>
    <row r="22" spans="2:17" x14ac:dyDescent="0.25">
      <c r="E22">
        <v>3.2</v>
      </c>
      <c r="F22" s="4">
        <v>155949.3670886076</v>
      </c>
      <c r="G22" s="4">
        <v>49727.848101265816</v>
      </c>
      <c r="J22">
        <v>3.2</v>
      </c>
      <c r="K22" s="4">
        <v>69221.518987341769</v>
      </c>
      <c r="L22" s="4">
        <v>64348.101265822785</v>
      </c>
      <c r="M22" s="5">
        <v>59474.6835443038</v>
      </c>
      <c r="N22" s="5">
        <v>54601.265822784815</v>
      </c>
      <c r="O22" s="4">
        <v>49727.848101265816</v>
      </c>
      <c r="P22" s="4">
        <v>44854.430379746831</v>
      </c>
      <c r="Q22" s="4">
        <v>39981.012658227846</v>
      </c>
    </row>
    <row r="23" spans="2:17" x14ac:dyDescent="0.25">
      <c r="E23">
        <v>3.3</v>
      </c>
      <c r="F23" s="4">
        <v>150379.74683544307</v>
      </c>
      <c r="G23" s="4">
        <v>49854.430379746846</v>
      </c>
      <c r="J23">
        <v>3.3</v>
      </c>
      <c r="K23" s="4">
        <v>68082.278481012676</v>
      </c>
      <c r="L23" s="4">
        <v>63525.316455696215</v>
      </c>
      <c r="M23" s="4">
        <v>58968.354430379768</v>
      </c>
      <c r="N23" s="4">
        <v>54411.392405063307</v>
      </c>
      <c r="O23" s="5">
        <v>49854.430379746846</v>
      </c>
      <c r="P23" s="5">
        <v>45297.468354430399</v>
      </c>
      <c r="Q23" s="4">
        <v>40740.506329113938</v>
      </c>
    </row>
    <row r="24" spans="2:17" x14ac:dyDescent="0.25">
      <c r="E24">
        <v>3.4</v>
      </c>
      <c r="F24" s="4">
        <v>144177.21518987344</v>
      </c>
      <c r="G24" s="4">
        <v>49348.101265822799</v>
      </c>
      <c r="J24">
        <v>3.4</v>
      </c>
      <c r="K24" s="4">
        <v>66310.126582278506</v>
      </c>
      <c r="L24" s="4">
        <v>62069.620253164583</v>
      </c>
      <c r="M24" s="4">
        <v>57829.113924050645</v>
      </c>
      <c r="N24" s="4">
        <v>53588.607594936722</v>
      </c>
      <c r="O24" s="4">
        <v>49348.101265822799</v>
      </c>
      <c r="P24" s="4">
        <v>45107.594936708876</v>
      </c>
      <c r="Q24" s="5">
        <v>40867.088607594953</v>
      </c>
    </row>
    <row r="25" spans="2:17" x14ac:dyDescent="0.25">
      <c r="E25">
        <v>3.5</v>
      </c>
      <c r="F25" s="4">
        <v>137341.77215189877</v>
      </c>
      <c r="G25" s="4">
        <v>48208.860759493677</v>
      </c>
      <c r="J25">
        <v>3.5</v>
      </c>
      <c r="K25" s="4">
        <v>63905.06329113926</v>
      </c>
      <c r="L25" s="4">
        <v>59981.012658227861</v>
      </c>
      <c r="M25" s="4">
        <v>56056.962025316461</v>
      </c>
      <c r="N25" s="4">
        <v>52132.911392405076</v>
      </c>
      <c r="O25" s="4">
        <v>48208.860759493677</v>
      </c>
      <c r="P25" s="4">
        <v>44284.810126582292</v>
      </c>
      <c r="Q25" s="4">
        <v>40360.759493670892</v>
      </c>
    </row>
    <row r="26" spans="2:17" x14ac:dyDescent="0.25">
      <c r="E26">
        <v>3.6</v>
      </c>
      <c r="F26" s="4">
        <v>129873.41772151901</v>
      </c>
      <c r="G26" s="4">
        <v>46436.708860759507</v>
      </c>
      <c r="J26">
        <v>3.6</v>
      </c>
      <c r="K26" s="4">
        <v>60867.088607594953</v>
      </c>
      <c r="L26" s="4">
        <v>57259.493670886091</v>
      </c>
      <c r="M26" s="4">
        <v>53651.89873417723</v>
      </c>
      <c r="N26" s="4">
        <v>50044.303797468368</v>
      </c>
      <c r="O26" s="4">
        <v>46436.708860759507</v>
      </c>
      <c r="P26" s="4">
        <v>42829.113924050645</v>
      </c>
      <c r="Q26" s="4">
        <v>39221.518987341784</v>
      </c>
    </row>
    <row r="27" spans="2:17" x14ac:dyDescent="0.25">
      <c r="E27">
        <v>3.7</v>
      </c>
      <c r="F27" s="4">
        <v>121772.15189873418</v>
      </c>
      <c r="G27" s="4">
        <v>44031.645569620254</v>
      </c>
      <c r="J27">
        <v>3.7</v>
      </c>
      <c r="K27" s="4">
        <v>57196.202531645569</v>
      </c>
      <c r="L27" s="4">
        <v>53905.063291139246</v>
      </c>
      <c r="M27" s="4">
        <v>50613.924050632922</v>
      </c>
      <c r="N27" s="4">
        <v>47322.784810126584</v>
      </c>
      <c r="O27" s="4">
        <v>44031.645569620254</v>
      </c>
      <c r="P27" s="4">
        <v>40740.50632911393</v>
      </c>
      <c r="Q27" s="4">
        <v>37449.3670886076</v>
      </c>
    </row>
    <row r="28" spans="2:17" x14ac:dyDescent="0.25">
      <c r="E28">
        <v>3.8</v>
      </c>
      <c r="F28" s="4">
        <v>113037.97468354434</v>
      </c>
      <c r="G28" s="4">
        <v>40993.670886075961</v>
      </c>
      <c r="J28">
        <v>3.8</v>
      </c>
      <c r="K28" s="4">
        <v>52892.405063291168</v>
      </c>
      <c r="L28" s="4">
        <v>49917.721518987353</v>
      </c>
      <c r="M28" s="4">
        <v>46943.037974683561</v>
      </c>
      <c r="N28" s="4">
        <v>43968.354430379768</v>
      </c>
      <c r="O28" s="4">
        <v>40993.670886075961</v>
      </c>
      <c r="P28" s="4">
        <v>38018.987341772168</v>
      </c>
      <c r="Q28" s="4">
        <v>35044.303797468368</v>
      </c>
    </row>
    <row r="29" spans="2:17" x14ac:dyDescent="0.25">
      <c r="E29">
        <v>3.9</v>
      </c>
      <c r="F29" s="4">
        <v>103670.88607594943</v>
      </c>
      <c r="G29" s="4">
        <v>37322.784810126606</v>
      </c>
      <c r="J29">
        <v>3.9</v>
      </c>
      <c r="K29" s="4">
        <v>47955.69620253169</v>
      </c>
      <c r="L29" s="4">
        <v>45297.468354430413</v>
      </c>
      <c r="M29" s="4">
        <v>42639.240506329144</v>
      </c>
      <c r="N29" s="4">
        <v>39981.012658227883</v>
      </c>
      <c r="O29" s="4">
        <v>37322.784810126606</v>
      </c>
      <c r="P29" s="4">
        <v>34664.556962025345</v>
      </c>
      <c r="Q29" s="4">
        <v>32006.329113924076</v>
      </c>
    </row>
    <row r="30" spans="2:17" x14ac:dyDescent="0.25">
      <c r="E30">
        <v>4</v>
      </c>
      <c r="F30" s="4">
        <v>93670.886075949413</v>
      </c>
      <c r="G30" s="4">
        <v>33018.987341772176</v>
      </c>
      <c r="J30">
        <v>4</v>
      </c>
      <c r="K30" s="4">
        <v>42386.075949367121</v>
      </c>
      <c r="L30" s="4">
        <v>40044.303797468383</v>
      </c>
      <c r="M30" s="4">
        <v>37702.531645569645</v>
      </c>
      <c r="N30" s="4">
        <v>35360.759493670914</v>
      </c>
      <c r="O30" s="4">
        <v>33018.987341772176</v>
      </c>
      <c r="P30" s="4">
        <v>30677.215189873445</v>
      </c>
      <c r="Q30" s="4">
        <v>28335.443037974706</v>
      </c>
    </row>
  </sheetData>
  <mergeCells count="2">
    <mergeCell ref="A3:B3"/>
    <mergeCell ref="L8:Q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Buzz-Off Setup</vt:lpstr>
      <vt:lpstr>With Demand</vt:lpstr>
      <vt:lpstr>Solver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Peggy</dc:creator>
  <cp:lastModifiedBy>peggy</cp:lastModifiedBy>
  <cp:lastPrinted>2009-08-07T19:05:37Z</cp:lastPrinted>
  <dcterms:created xsi:type="dcterms:W3CDTF">2009-08-02T21:36:36Z</dcterms:created>
  <dcterms:modified xsi:type="dcterms:W3CDTF">2012-08-22T00:52:56Z</dcterms:modified>
</cp:coreProperties>
</file>