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10500" yWindow="2985" windowWidth="20730" windowHeight="11760" activeTab="1"/>
  </bookViews>
  <sheets>
    <sheet name="Sheet1" sheetId="6" r:id="rId1"/>
    <sheet name="Colleges and Universities" sheetId="2" r:id="rId2"/>
    <sheet name="Covariance" sheetId="3" r:id="rId3"/>
    <sheet name="Correlation" sheetId="5" r:id="rId4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6" i="5" l="1"/>
  <c r="C52" i="5"/>
  <c r="B52" i="5"/>
  <c r="B51" i="5"/>
  <c r="D2" i="5" s="1"/>
  <c r="C51" i="5"/>
  <c r="E2" i="5" s="1"/>
  <c r="F2" i="5" s="1"/>
  <c r="E3" i="5"/>
  <c r="D4" i="5"/>
  <c r="E5" i="5"/>
  <c r="D6" i="5"/>
  <c r="E7" i="5"/>
  <c r="D8" i="5"/>
  <c r="E9" i="5"/>
  <c r="D10" i="5"/>
  <c r="E11" i="5"/>
  <c r="D12" i="5"/>
  <c r="E13" i="5"/>
  <c r="D14" i="5"/>
  <c r="E15" i="5"/>
  <c r="D16" i="5"/>
  <c r="E17" i="5"/>
  <c r="D18" i="5"/>
  <c r="E19" i="5"/>
  <c r="D20" i="5"/>
  <c r="E21" i="5"/>
  <c r="D22" i="5"/>
  <c r="E23" i="5"/>
  <c r="D24" i="5"/>
  <c r="E25" i="5"/>
  <c r="D26" i="5"/>
  <c r="E27" i="5"/>
  <c r="D28" i="5"/>
  <c r="E29" i="5"/>
  <c r="D30" i="5"/>
  <c r="E31" i="5"/>
  <c r="D32" i="5"/>
  <c r="E33" i="5"/>
  <c r="D34" i="5"/>
  <c r="E35" i="5"/>
  <c r="D36" i="5"/>
  <c r="E37" i="5"/>
  <c r="D38" i="5"/>
  <c r="E39" i="5"/>
  <c r="D40" i="5"/>
  <c r="E41" i="5"/>
  <c r="D42" i="5"/>
  <c r="E43" i="5"/>
  <c r="D44" i="5"/>
  <c r="E45" i="5"/>
  <c r="D46" i="5"/>
  <c r="E47" i="5"/>
  <c r="D48" i="5"/>
  <c r="E49" i="5"/>
  <c r="D50" i="5"/>
  <c r="F55" i="3"/>
  <c r="E34" i="3"/>
  <c r="E36" i="3"/>
  <c r="E38" i="3"/>
  <c r="E40" i="3"/>
  <c r="E42" i="3"/>
  <c r="E44" i="3"/>
  <c r="E46" i="3"/>
  <c r="E48" i="3"/>
  <c r="E50" i="3"/>
  <c r="D2" i="3"/>
  <c r="B51" i="3"/>
  <c r="D3" i="3" s="1"/>
  <c r="C51" i="3"/>
  <c r="E2" i="3" l="1"/>
  <c r="E33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F2" i="3"/>
  <c r="E49" i="3"/>
  <c r="E47" i="3"/>
  <c r="E45" i="3"/>
  <c r="E43" i="3"/>
  <c r="E41" i="3"/>
  <c r="E39" i="3"/>
  <c r="E37" i="3"/>
  <c r="E35" i="3"/>
  <c r="F3" i="3"/>
  <c r="D50" i="3"/>
  <c r="F50" i="3" s="1"/>
  <c r="D49" i="3"/>
  <c r="F49" i="3" s="1"/>
  <c r="D48" i="3"/>
  <c r="F48" i="3" s="1"/>
  <c r="D47" i="3"/>
  <c r="F47" i="3" s="1"/>
  <c r="D46" i="3"/>
  <c r="F46" i="3" s="1"/>
  <c r="D45" i="3"/>
  <c r="F45" i="3" s="1"/>
  <c r="D44" i="3"/>
  <c r="F44" i="3" s="1"/>
  <c r="D43" i="3"/>
  <c r="F43" i="3" s="1"/>
  <c r="D42" i="3"/>
  <c r="F42" i="3" s="1"/>
  <c r="D41" i="3"/>
  <c r="F41" i="3" s="1"/>
  <c r="D40" i="3"/>
  <c r="F40" i="3" s="1"/>
  <c r="D39" i="3"/>
  <c r="F39" i="3" s="1"/>
  <c r="D38" i="3"/>
  <c r="F38" i="3" s="1"/>
  <c r="D37" i="3"/>
  <c r="F37" i="3" s="1"/>
  <c r="D36" i="3"/>
  <c r="F36" i="3" s="1"/>
  <c r="D35" i="3"/>
  <c r="F35" i="3" s="1"/>
  <c r="D34" i="3"/>
  <c r="F34" i="3" s="1"/>
  <c r="D33" i="3"/>
  <c r="F33" i="3" s="1"/>
  <c r="D32" i="3"/>
  <c r="F32" i="3" s="1"/>
  <c r="D31" i="3"/>
  <c r="F31" i="3" s="1"/>
  <c r="D30" i="3"/>
  <c r="F30" i="3" s="1"/>
  <c r="D29" i="3"/>
  <c r="F29" i="3" s="1"/>
  <c r="D28" i="3"/>
  <c r="F28" i="3" s="1"/>
  <c r="D27" i="3"/>
  <c r="F27" i="3" s="1"/>
  <c r="D26" i="3"/>
  <c r="F26" i="3" s="1"/>
  <c r="D25" i="3"/>
  <c r="F25" i="3" s="1"/>
  <c r="D24" i="3"/>
  <c r="F24" i="3" s="1"/>
  <c r="D23" i="3"/>
  <c r="F23" i="3" s="1"/>
  <c r="D22" i="3"/>
  <c r="F22" i="3" s="1"/>
  <c r="D21" i="3"/>
  <c r="F21" i="3" s="1"/>
  <c r="D20" i="3"/>
  <c r="F20" i="3" s="1"/>
  <c r="D19" i="3"/>
  <c r="F19" i="3" s="1"/>
  <c r="D18" i="3"/>
  <c r="F18" i="3" s="1"/>
  <c r="D17" i="3"/>
  <c r="F17" i="3" s="1"/>
  <c r="D16" i="3"/>
  <c r="F16" i="3" s="1"/>
  <c r="D15" i="3"/>
  <c r="F15" i="3" s="1"/>
  <c r="D14" i="3"/>
  <c r="F14" i="3" s="1"/>
  <c r="D13" i="3"/>
  <c r="F13" i="3" s="1"/>
  <c r="D12" i="3"/>
  <c r="F12" i="3" s="1"/>
  <c r="D11" i="3"/>
  <c r="F11" i="3" s="1"/>
  <c r="D10" i="3"/>
  <c r="F10" i="3" s="1"/>
  <c r="D9" i="3"/>
  <c r="F9" i="3" s="1"/>
  <c r="D8" i="3"/>
  <c r="F8" i="3" s="1"/>
  <c r="D7" i="3"/>
  <c r="F7" i="3" s="1"/>
  <c r="D6" i="3"/>
  <c r="F6" i="3" s="1"/>
  <c r="D5" i="3"/>
  <c r="F5" i="3" s="1"/>
  <c r="D4" i="3"/>
  <c r="F4" i="3" s="1"/>
  <c r="E50" i="5"/>
  <c r="F50" i="5" s="1"/>
  <c r="D49" i="5"/>
  <c r="F49" i="5" s="1"/>
  <c r="E48" i="5"/>
  <c r="F48" i="5" s="1"/>
  <c r="D47" i="5"/>
  <c r="F47" i="5" s="1"/>
  <c r="E46" i="5"/>
  <c r="F46" i="5" s="1"/>
  <c r="D45" i="5"/>
  <c r="F45" i="5" s="1"/>
  <c r="E44" i="5"/>
  <c r="F44" i="5" s="1"/>
  <c r="D43" i="5"/>
  <c r="F43" i="5" s="1"/>
  <c r="E42" i="5"/>
  <c r="F42" i="5" s="1"/>
  <c r="D41" i="5"/>
  <c r="F41" i="5" s="1"/>
  <c r="E40" i="5"/>
  <c r="F40" i="5" s="1"/>
  <c r="D39" i="5"/>
  <c r="F39" i="5" s="1"/>
  <c r="E38" i="5"/>
  <c r="F38" i="5" s="1"/>
  <c r="D37" i="5"/>
  <c r="F37" i="5" s="1"/>
  <c r="E36" i="5"/>
  <c r="F36" i="5" s="1"/>
  <c r="D35" i="5"/>
  <c r="F35" i="5" s="1"/>
  <c r="E34" i="5"/>
  <c r="F34" i="5" s="1"/>
  <c r="D33" i="5"/>
  <c r="F33" i="5" s="1"/>
  <c r="E32" i="5"/>
  <c r="F32" i="5" s="1"/>
  <c r="D31" i="5"/>
  <c r="F31" i="5" s="1"/>
  <c r="E30" i="5"/>
  <c r="F30" i="5" s="1"/>
  <c r="D29" i="5"/>
  <c r="F29" i="5" s="1"/>
  <c r="E28" i="5"/>
  <c r="F28" i="5" s="1"/>
  <c r="D27" i="5"/>
  <c r="F27" i="5" s="1"/>
  <c r="E26" i="5"/>
  <c r="F26" i="5" s="1"/>
  <c r="D25" i="5"/>
  <c r="F25" i="5" s="1"/>
  <c r="E24" i="5"/>
  <c r="F24" i="5" s="1"/>
  <c r="D23" i="5"/>
  <c r="F23" i="5" s="1"/>
  <c r="E22" i="5"/>
  <c r="F22" i="5" s="1"/>
  <c r="D21" i="5"/>
  <c r="F21" i="5" s="1"/>
  <c r="E20" i="5"/>
  <c r="F20" i="5" s="1"/>
  <c r="D19" i="5"/>
  <c r="F19" i="5" s="1"/>
  <c r="E18" i="5"/>
  <c r="F18" i="5" s="1"/>
  <c r="D17" i="5"/>
  <c r="F17" i="5" s="1"/>
  <c r="E16" i="5"/>
  <c r="F16" i="5" s="1"/>
  <c r="D15" i="5"/>
  <c r="F15" i="5" s="1"/>
  <c r="E14" i="5"/>
  <c r="F14" i="5" s="1"/>
  <c r="D13" i="5"/>
  <c r="F13" i="5" s="1"/>
  <c r="E12" i="5"/>
  <c r="F12" i="5" s="1"/>
  <c r="D11" i="5"/>
  <c r="F11" i="5" s="1"/>
  <c r="E10" i="5"/>
  <c r="F10" i="5" s="1"/>
  <c r="D9" i="5"/>
  <c r="F9" i="5" s="1"/>
  <c r="E8" i="5"/>
  <c r="F8" i="5" s="1"/>
  <c r="D7" i="5"/>
  <c r="F7" i="5" s="1"/>
  <c r="E6" i="5"/>
  <c r="F6" i="5" s="1"/>
  <c r="D5" i="5"/>
  <c r="F5" i="5" s="1"/>
  <c r="E4" i="5"/>
  <c r="F4" i="5" s="1"/>
  <c r="D3" i="5"/>
  <c r="F3" i="5" s="1"/>
  <c r="F51" i="5" l="1"/>
  <c r="F53" i="5" s="1"/>
  <c r="F54" i="5" s="1"/>
  <c r="F52" i="5"/>
  <c r="F51" i="3"/>
  <c r="F53" i="3" s="1"/>
  <c r="F52" i="3"/>
</calcChain>
</file>

<file path=xl/sharedStrings.xml><?xml version="1.0" encoding="utf-8"?>
<sst xmlns="http://schemas.openxmlformats.org/spreadsheetml/2006/main" count="167" uniqueCount="105">
  <si>
    <t>School</t>
  </si>
  <si>
    <t>Type</t>
  </si>
  <si>
    <t>Top 10% HS</t>
  </si>
  <si>
    <t>Amherst</t>
  </si>
  <si>
    <t>Lib Arts</t>
  </si>
  <si>
    <t>Swarthnore</t>
  </si>
  <si>
    <t>Williams</t>
  </si>
  <si>
    <t>Bowdoin</t>
  </si>
  <si>
    <t>Wellesley</t>
  </si>
  <si>
    <t>Pomona</t>
  </si>
  <si>
    <t>Wesleyan (CT)</t>
  </si>
  <si>
    <t>Middlebury</t>
  </si>
  <si>
    <t>Smith</t>
  </si>
  <si>
    <t>Davisdson</t>
  </si>
  <si>
    <t>Vassar</t>
  </si>
  <si>
    <t>Carleton</t>
  </si>
  <si>
    <t>Claremont McKenna</t>
  </si>
  <si>
    <t>Oberlin</t>
  </si>
  <si>
    <t>Washinton and Lee</t>
  </si>
  <si>
    <t>Grinnell</t>
  </si>
  <si>
    <t>Mount Holyoke</t>
  </si>
  <si>
    <t>Colby</t>
  </si>
  <si>
    <t>Hamilton</t>
  </si>
  <si>
    <t>Bates</t>
  </si>
  <si>
    <t>Haverford</t>
  </si>
  <si>
    <t>Colgate</t>
  </si>
  <si>
    <t>Bryn Mawr</t>
  </si>
  <si>
    <t>Occidental</t>
  </si>
  <si>
    <t>Barnard</t>
  </si>
  <si>
    <t>Harvard</t>
  </si>
  <si>
    <t>Stanford</t>
  </si>
  <si>
    <t>Yale</t>
  </si>
  <si>
    <t>Princeton</t>
  </si>
  <si>
    <t>Cal Tech</t>
  </si>
  <si>
    <t>MIT</t>
  </si>
  <si>
    <t>Duke</t>
  </si>
  <si>
    <t>Cornell</t>
  </si>
  <si>
    <t>Columbia</t>
  </si>
  <si>
    <t>U of Chicago</t>
  </si>
  <si>
    <t>Brown</t>
  </si>
  <si>
    <t>U Pennsylvania</t>
  </si>
  <si>
    <t>Berkeley</t>
  </si>
  <si>
    <t>Johns Hopkins</t>
  </si>
  <si>
    <t>Rice</t>
  </si>
  <si>
    <t>UCLA</t>
  </si>
  <si>
    <t>U Va</t>
  </si>
  <si>
    <t>Georgetown</t>
  </si>
  <si>
    <t>UNC</t>
  </si>
  <si>
    <t>U Michigan</t>
  </si>
  <si>
    <t>Carnegie Mellon</t>
  </si>
  <si>
    <t>Northwestern</t>
  </si>
  <si>
    <t>Washington U (MO)</t>
  </si>
  <si>
    <t>U of Rochester</t>
  </si>
  <si>
    <t>University</t>
  </si>
  <si>
    <t>Median SAT</t>
  </si>
  <si>
    <t>Acceptance Rate</t>
  </si>
  <si>
    <t>Expenditures/Student</t>
  </si>
  <si>
    <t>Graduation %</t>
  </si>
  <si>
    <t xml:space="preserve"> Colleges and Universities</t>
  </si>
  <si>
    <t>Graduation % (X)</t>
  </si>
  <si>
    <t>Median SAT (Y)</t>
  </si>
  <si>
    <t>Mean</t>
  </si>
  <si>
    <t>X - Mean(X)</t>
  </si>
  <si>
    <t>Y - Mean(Y)</t>
  </si>
  <si>
    <t>(X - Mean(X))(Y-Mean(Y))</t>
  </si>
  <si>
    <t>Sum</t>
  </si>
  <si>
    <t>Covariance</t>
  </si>
  <si>
    <t>Count</t>
  </si>
  <si>
    <t>COVARIANCE.S</t>
  </si>
  <si>
    <t>Standard Deviation</t>
  </si>
  <si>
    <t/>
  </si>
  <si>
    <t>Correlation</t>
  </si>
  <si>
    <t>CORREL Function</t>
  </si>
  <si>
    <t>Predicted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</si>
  <si>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</si>
  <si>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</si>
  <si>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</si>
  <si>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</si>
  <si>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</si>
  <si>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</si>
  <si>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</si>
  <si>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</si>
  <si>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</si>
  <si>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</si>
  <si>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</si>
  <si>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</si>
  <si>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</si>
  <si>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</si>
  <si>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</si>
  <si>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</si>
  <si>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</si>
  <si>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</si>
  <si>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</si>
  <si>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</si>
  <si>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</si>
  <si>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</si>
  <si>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</si>
  <si>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</si>
  <si>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RESIDUAL OUTPUT</t>
  </si>
  <si>
    <t>Observation</t>
  </si>
  <si>
    <t>Predicted Graduation %</t>
  </si>
  <si>
    <t>Residuals</t>
  </si>
  <si>
    <t>Standard Residuals</t>
  </si>
  <si>
    <t>PROBABILITY OUTPUT</t>
  </si>
  <si>
    <t>Percentile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</si>
</sst>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Fill="1" applyBorder="1"/>
    <xf numFmtId="0" fontId="0" fillId="0" borderId="0" xfId="0" applyFill="1" applyBorder="1"/>
    <xf numFmtId="0" fontId="1" fillId="0" borderId="0" xfId="0" applyFont="1" applyFill="1" applyBorder="1" applyAlignment="1"/>
    <xf numFmtId="0" fontId="0" fillId="0" borderId="0" xfId="0" applyFill="1" applyBorder="1" applyAlignment="1"/>
    <xf numFmtId="164" fontId="0" fillId="0" borderId="0" xfId="1" applyNumberFormat="1" applyFont="1" applyFill="1" applyBorder="1"/>
    <xf numFmtId="9" fontId="0" fillId="0" borderId="0" xfId="2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165" fontId="0" fillId="0" borderId="0" xfId="0" applyNumberFormat="1" applyFill="1" applyBorder="1"/>
    <xf numFmtId="0" fontId="1" fillId="0" borderId="0" xfId="0" applyFont="1"/>
    <xf numFmtId="165" fontId="0" fillId="0" borderId="0" xfId="0" applyNumberFormat="1"/>
    <xf numFmtId="0" fontId="0" fillId="0" borderId="1" xfId="0" applyBorder="1"/>
    <xf numFmtId="0" fontId="1" fillId="0" borderId="0" xfId="0" applyFont="1" applyAlignment="1">
      <alignment horizontal="right"/>
    </xf>
    <xf numFmtId="0" fontId="2" fillId="0" borderId="0" xfId="0" quotePrefix="1" applyFont="1"/>
    <xf numFmtId="0" fontId="1" fillId="0" borderId="1" xfId="0" applyFont="1" applyFill="1" applyBorder="1"/>
    <xf numFmtId="0" fontId="0" fillId="0" borderId="2" xfId="0" applyFill="1" applyBorder="1" applyAlignme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Continuous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Median SAT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Graduation %</c:v>
          </c:tx>
          <c:spPr>
            <a:ln w="28575">
              <a:noFill/>
            </a:ln>
          </c:spPr>
          <c:xVal>
            <c:numRef>
              <c:f>'Colleges and Universities'!$C$4:$C$52</c:f>
              <c:numCache>
                <c:formatCode>General</c:formatCode>
                <c:ptCount val="49"/>
                <c:pt idx="0">
                  <c:v>1315</c:v>
                </c:pt>
                <c:pt idx="1">
                  <c:v>1220</c:v>
                </c:pt>
                <c:pt idx="2">
                  <c:v>1240</c:v>
                </c:pt>
                <c:pt idx="3">
                  <c:v>1176</c:v>
                </c:pt>
                <c:pt idx="4">
                  <c:v>1300</c:v>
                </c:pt>
                <c:pt idx="5">
                  <c:v>1281</c:v>
                </c:pt>
                <c:pt idx="6">
                  <c:v>1255</c:v>
                </c:pt>
                <c:pt idx="7">
                  <c:v>1400</c:v>
                </c:pt>
                <c:pt idx="8">
                  <c:v>1300</c:v>
                </c:pt>
                <c:pt idx="9">
                  <c:v>1225</c:v>
                </c:pt>
                <c:pt idx="10">
                  <c:v>1260</c:v>
                </c:pt>
                <c:pt idx="11">
                  <c:v>1200</c:v>
                </c:pt>
                <c:pt idx="12">
                  <c:v>1258</c:v>
                </c:pt>
                <c:pt idx="13">
                  <c:v>1268</c:v>
                </c:pt>
                <c:pt idx="14">
                  <c:v>1280</c:v>
                </c:pt>
                <c:pt idx="15">
                  <c:v>1230</c:v>
                </c:pt>
                <c:pt idx="16">
                  <c:v>1310</c:v>
                </c:pt>
                <c:pt idx="17">
                  <c:v>1278</c:v>
                </c:pt>
                <c:pt idx="18">
                  <c:v>1244</c:v>
                </c:pt>
                <c:pt idx="19">
                  <c:v>1215</c:v>
                </c:pt>
                <c:pt idx="20">
                  <c:v>1370</c:v>
                </c:pt>
                <c:pt idx="21">
                  <c:v>1285</c:v>
                </c:pt>
                <c:pt idx="22">
                  <c:v>1290</c:v>
                </c:pt>
                <c:pt idx="23">
                  <c:v>1255</c:v>
                </c:pt>
                <c:pt idx="24">
                  <c:v>1357</c:v>
                </c:pt>
                <c:pt idx="25">
                  <c:v>1200</c:v>
                </c:pt>
                <c:pt idx="26">
                  <c:v>1230</c:v>
                </c:pt>
                <c:pt idx="27">
                  <c:v>1247</c:v>
                </c:pt>
                <c:pt idx="28">
                  <c:v>1170</c:v>
                </c:pt>
                <c:pt idx="29">
                  <c:v>1320</c:v>
                </c:pt>
                <c:pt idx="30">
                  <c:v>1340</c:v>
                </c:pt>
                <c:pt idx="31">
                  <c:v>1327</c:v>
                </c:pt>
                <c:pt idx="32">
                  <c:v>1195</c:v>
                </c:pt>
                <c:pt idx="33">
                  <c:v>1370</c:v>
                </c:pt>
                <c:pt idx="34">
                  <c:v>1310</c:v>
                </c:pt>
                <c:pt idx="35">
                  <c:v>1195</c:v>
                </c:pt>
                <c:pt idx="36">
                  <c:v>1300</c:v>
                </c:pt>
                <c:pt idx="37">
                  <c:v>1155</c:v>
                </c:pt>
                <c:pt idx="38">
                  <c:v>1280</c:v>
                </c:pt>
                <c:pt idx="39">
                  <c:v>1218</c:v>
                </c:pt>
                <c:pt idx="40">
                  <c:v>1142</c:v>
                </c:pt>
                <c:pt idx="41">
                  <c:v>1109</c:v>
                </c:pt>
                <c:pt idx="42">
                  <c:v>1287</c:v>
                </c:pt>
                <c:pt idx="43">
                  <c:v>1225</c:v>
                </c:pt>
                <c:pt idx="44">
                  <c:v>1234</c:v>
                </c:pt>
                <c:pt idx="45">
                  <c:v>1250</c:v>
                </c:pt>
                <c:pt idx="46">
                  <c:v>1290</c:v>
                </c:pt>
                <c:pt idx="47">
                  <c:v>1336</c:v>
                </c:pt>
                <c:pt idx="48">
                  <c:v>1350</c:v>
                </c:pt>
              </c:numCache>
            </c:numRef>
          </c:xVal>
          <c:yVal>
            <c:numRef>
              <c:f>'Colleges and Universities'!$G$4:$G$52</c:f>
              <c:numCache>
                <c:formatCode>General</c:formatCode>
                <c:ptCount val="49"/>
                <c:pt idx="0">
                  <c:v>93</c:v>
                </c:pt>
                <c:pt idx="1">
                  <c:v>80</c:v>
                </c:pt>
                <c:pt idx="2">
                  <c:v>88</c:v>
                </c:pt>
                <c:pt idx="3">
                  <c:v>68</c:v>
                </c:pt>
                <c:pt idx="4">
                  <c:v>90</c:v>
                </c:pt>
                <c:pt idx="5">
                  <c:v>90</c:v>
                </c:pt>
                <c:pt idx="6">
                  <c:v>84</c:v>
                </c:pt>
                <c:pt idx="7">
                  <c:v>75</c:v>
                </c:pt>
                <c:pt idx="8">
                  <c:v>80</c:v>
                </c:pt>
                <c:pt idx="9">
                  <c:v>77</c:v>
                </c:pt>
                <c:pt idx="10">
                  <c:v>74</c:v>
                </c:pt>
                <c:pt idx="11">
                  <c:v>84</c:v>
                </c:pt>
                <c:pt idx="12">
                  <c:v>85</c:v>
                </c:pt>
                <c:pt idx="13">
                  <c:v>90</c:v>
                </c:pt>
                <c:pt idx="14">
                  <c:v>83</c:v>
                </c:pt>
                <c:pt idx="15">
                  <c:v>89</c:v>
                </c:pt>
                <c:pt idx="16">
                  <c:v>91</c:v>
                </c:pt>
                <c:pt idx="17">
                  <c:v>89</c:v>
                </c:pt>
                <c:pt idx="18">
                  <c:v>73</c:v>
                </c:pt>
                <c:pt idx="19">
                  <c:v>85</c:v>
                </c:pt>
                <c:pt idx="20">
                  <c:v>90</c:v>
                </c:pt>
                <c:pt idx="21">
                  <c:v>87</c:v>
                </c:pt>
                <c:pt idx="22">
                  <c:v>86</c:v>
                </c:pt>
                <c:pt idx="23">
                  <c:v>92</c:v>
                </c:pt>
                <c:pt idx="24">
                  <c:v>86</c:v>
                </c:pt>
                <c:pt idx="25">
                  <c:v>83</c:v>
                </c:pt>
                <c:pt idx="26">
                  <c:v>82</c:v>
                </c:pt>
                <c:pt idx="27">
                  <c:v>77</c:v>
                </c:pt>
                <c:pt idx="28">
                  <c:v>72</c:v>
                </c:pt>
                <c:pt idx="29">
                  <c:v>80</c:v>
                </c:pt>
                <c:pt idx="30">
                  <c:v>93</c:v>
                </c:pt>
                <c:pt idx="31">
                  <c:v>88</c:v>
                </c:pt>
                <c:pt idx="32">
                  <c:v>87</c:v>
                </c:pt>
                <c:pt idx="33">
                  <c:v>88</c:v>
                </c:pt>
                <c:pt idx="34">
                  <c:v>88</c:v>
                </c:pt>
                <c:pt idx="35">
                  <c:v>77</c:v>
                </c:pt>
                <c:pt idx="36">
                  <c:v>73</c:v>
                </c:pt>
                <c:pt idx="37">
                  <c:v>73</c:v>
                </c:pt>
                <c:pt idx="38">
                  <c:v>86</c:v>
                </c:pt>
                <c:pt idx="39">
                  <c:v>88</c:v>
                </c:pt>
                <c:pt idx="40">
                  <c:v>61</c:v>
                </c:pt>
                <c:pt idx="41">
                  <c:v>73</c:v>
                </c:pt>
                <c:pt idx="42">
                  <c:v>84</c:v>
                </c:pt>
                <c:pt idx="43">
                  <c:v>76</c:v>
                </c:pt>
                <c:pt idx="44">
                  <c:v>78</c:v>
                </c:pt>
                <c:pt idx="45">
                  <c:v>86</c:v>
                </c:pt>
                <c:pt idx="46">
                  <c:v>91</c:v>
                </c:pt>
                <c:pt idx="47">
                  <c:v>93</c:v>
                </c:pt>
                <c:pt idx="48">
                  <c:v>93</c:v>
                </c:pt>
              </c:numCache>
            </c:numRef>
          </c:yVal>
          <c:smooth val="0"/>
        </c:ser>
        <c:ser>
          <c:idx val="1"/>
          <c:order val="1"/>
          <c:tx>
            <c:v>Predicted Graduation %</c:v>
          </c:tx>
          <c:spPr>
            <a:ln w="28575">
              <a:noFill/>
            </a:ln>
          </c:spPr>
          <c:xVal>
            <c:numRef>
              <c:f>'Colleges and Universities'!$C$4:$C$52</c:f>
              <c:numCache>
                <c:formatCode>General</c:formatCode>
                <c:ptCount val="49"/>
                <c:pt idx="0">
                  <c:v>1315</c:v>
                </c:pt>
                <c:pt idx="1">
                  <c:v>1220</c:v>
                </c:pt>
                <c:pt idx="2">
                  <c:v>1240</c:v>
                </c:pt>
                <c:pt idx="3">
                  <c:v>1176</c:v>
                </c:pt>
                <c:pt idx="4">
                  <c:v>1300</c:v>
                </c:pt>
                <c:pt idx="5">
                  <c:v>1281</c:v>
                </c:pt>
                <c:pt idx="6">
                  <c:v>1255</c:v>
                </c:pt>
                <c:pt idx="7">
                  <c:v>1400</c:v>
                </c:pt>
                <c:pt idx="8">
                  <c:v>1300</c:v>
                </c:pt>
                <c:pt idx="9">
                  <c:v>1225</c:v>
                </c:pt>
                <c:pt idx="10">
                  <c:v>1260</c:v>
                </c:pt>
                <c:pt idx="11">
                  <c:v>1200</c:v>
                </c:pt>
                <c:pt idx="12">
                  <c:v>1258</c:v>
                </c:pt>
                <c:pt idx="13">
                  <c:v>1268</c:v>
                </c:pt>
                <c:pt idx="14">
                  <c:v>1280</c:v>
                </c:pt>
                <c:pt idx="15">
                  <c:v>1230</c:v>
                </c:pt>
                <c:pt idx="16">
                  <c:v>1310</c:v>
                </c:pt>
                <c:pt idx="17">
                  <c:v>1278</c:v>
                </c:pt>
                <c:pt idx="18">
                  <c:v>1244</c:v>
                </c:pt>
                <c:pt idx="19">
                  <c:v>1215</c:v>
                </c:pt>
                <c:pt idx="20">
                  <c:v>1370</c:v>
                </c:pt>
                <c:pt idx="21">
                  <c:v>1285</c:v>
                </c:pt>
                <c:pt idx="22">
                  <c:v>1290</c:v>
                </c:pt>
                <c:pt idx="23">
                  <c:v>1255</c:v>
                </c:pt>
                <c:pt idx="24">
                  <c:v>1357</c:v>
                </c:pt>
                <c:pt idx="25">
                  <c:v>1200</c:v>
                </c:pt>
                <c:pt idx="26">
                  <c:v>1230</c:v>
                </c:pt>
                <c:pt idx="27">
                  <c:v>1247</c:v>
                </c:pt>
                <c:pt idx="28">
                  <c:v>1170</c:v>
                </c:pt>
                <c:pt idx="29">
                  <c:v>1320</c:v>
                </c:pt>
                <c:pt idx="30">
                  <c:v>1340</c:v>
                </c:pt>
                <c:pt idx="31">
                  <c:v>1327</c:v>
                </c:pt>
                <c:pt idx="32">
                  <c:v>1195</c:v>
                </c:pt>
                <c:pt idx="33">
                  <c:v>1370</c:v>
                </c:pt>
                <c:pt idx="34">
                  <c:v>1310</c:v>
                </c:pt>
                <c:pt idx="35">
                  <c:v>1195</c:v>
                </c:pt>
                <c:pt idx="36">
                  <c:v>1300</c:v>
                </c:pt>
                <c:pt idx="37">
                  <c:v>1155</c:v>
                </c:pt>
                <c:pt idx="38">
                  <c:v>1280</c:v>
                </c:pt>
                <c:pt idx="39">
                  <c:v>1218</c:v>
                </c:pt>
                <c:pt idx="40">
                  <c:v>1142</c:v>
                </c:pt>
                <c:pt idx="41">
                  <c:v>1109</c:v>
                </c:pt>
                <c:pt idx="42">
                  <c:v>1287</c:v>
                </c:pt>
                <c:pt idx="43">
                  <c:v>1225</c:v>
                </c:pt>
                <c:pt idx="44">
                  <c:v>1234</c:v>
                </c:pt>
                <c:pt idx="45">
                  <c:v>1250</c:v>
                </c:pt>
                <c:pt idx="46">
                  <c:v>1290</c:v>
                </c:pt>
                <c:pt idx="47">
                  <c:v>1336</c:v>
                </c:pt>
                <c:pt idx="48">
                  <c:v>1350</c:v>
                </c:pt>
              </c:numCache>
            </c:numRef>
          </c:xVal>
          <c:yVal>
            <c:numRef>
              <c:f>Sheet1!$B$28:$B$76</c:f>
              <c:numCache>
                <c:formatCode>General</c:formatCode>
                <c:ptCount val="49"/>
                <c:pt idx="0">
                  <c:v>89.692038122772104</c:v>
                </c:pt>
                <c:pt idx="1">
                  <c:v>78.967853724390636</c:v>
                </c:pt>
                <c:pt idx="2">
                  <c:v>86.437887536572902</c:v>
                </c:pt>
                <c:pt idx="3">
                  <c:v>74.729650620453242</c:v>
                </c:pt>
                <c:pt idx="4">
                  <c:v>89.380671954946791</c:v>
                </c:pt>
                <c:pt idx="5">
                  <c:v>87.890769657791679</c:v>
                </c:pt>
                <c:pt idx="6">
                  <c:v>80.417566314910502</c:v>
                </c:pt>
                <c:pt idx="7">
                  <c:v>81.200646768804916</c:v>
                </c:pt>
                <c:pt idx="8">
                  <c:v>87.220721314250326</c:v>
                </c:pt>
                <c:pt idx="9">
                  <c:v>77.196208081778948</c:v>
                </c:pt>
                <c:pt idx="10">
                  <c:v>85.867428790234811</c:v>
                </c:pt>
                <c:pt idx="11">
                  <c:v>81.869513381043404</c:v>
                </c:pt>
                <c:pt idx="12">
                  <c:v>86.753134655741604</c:v>
                </c:pt>
                <c:pt idx="13">
                  <c:v>83.096637668404924</c:v>
                </c:pt>
                <c:pt idx="14">
                  <c:v>83.758620427482995</c:v>
                </c:pt>
                <c:pt idx="15">
                  <c:v>82.602645879805408</c:v>
                </c:pt>
                <c:pt idx="16">
                  <c:v>85.864100409518144</c:v>
                </c:pt>
                <c:pt idx="17">
                  <c:v>87.984831040494399</c:v>
                </c:pt>
                <c:pt idx="18">
                  <c:v>77.236269508911292</c:v>
                </c:pt>
                <c:pt idx="19">
                  <c:v>84.850158443535463</c:v>
                </c:pt>
                <c:pt idx="20">
                  <c:v>91.081680144678671</c:v>
                </c:pt>
                <c:pt idx="21">
                  <c:v>87.55797297774572</c:v>
                </c:pt>
                <c:pt idx="22">
                  <c:v>81.479239578746387</c:v>
                </c:pt>
                <c:pt idx="23">
                  <c:v>88.141350286455861</c:v>
                </c:pt>
                <c:pt idx="24">
                  <c:v>85.012788358007342</c:v>
                </c:pt>
                <c:pt idx="25">
                  <c:v>78.345925779250209</c:v>
                </c:pt>
                <c:pt idx="26">
                  <c:v>78.358347434731201</c:v>
                </c:pt>
                <c:pt idx="27">
                  <c:v>80.671764666359678</c:v>
                </c:pt>
                <c:pt idx="28">
                  <c:v>78.458961091274858</c:v>
                </c:pt>
                <c:pt idx="29">
                  <c:v>88.28980018385775</c:v>
                </c:pt>
                <c:pt idx="30">
                  <c:v>89.169390326692422</c:v>
                </c:pt>
                <c:pt idx="31">
                  <c:v>90.046177816908866</c:v>
                </c:pt>
                <c:pt idx="32">
                  <c:v>75.79100465069456</c:v>
                </c:pt>
                <c:pt idx="33">
                  <c:v>88.720996311540944</c:v>
                </c:pt>
                <c:pt idx="34">
                  <c:v>89.858735451527423</c:v>
                </c:pt>
                <c:pt idx="35">
                  <c:v>74.532291988200313</c:v>
                </c:pt>
                <c:pt idx="36">
                  <c:v>83.016100977293164</c:v>
                </c:pt>
                <c:pt idx="37">
                  <c:v>73.467613889469987</c:v>
                </c:pt>
                <c:pt idx="38">
                  <c:v>81.547065828883248</c:v>
                </c:pt>
                <c:pt idx="39">
                  <c:v>81.266969774108347</c:v>
                </c:pt>
                <c:pt idx="40">
                  <c:v>70.193852887622626</c:v>
                </c:pt>
                <c:pt idx="41">
                  <c:v>73.804151577382754</c:v>
                </c:pt>
                <c:pt idx="42">
                  <c:v>88.539778253057818</c:v>
                </c:pt>
                <c:pt idx="43">
                  <c:v>75.738267455673878</c:v>
                </c:pt>
                <c:pt idx="44">
                  <c:v>87.197474050642725</c:v>
                </c:pt>
                <c:pt idx="45">
                  <c:v>79.595904646708902</c:v>
                </c:pt>
                <c:pt idx="46">
                  <c:v>87.520580998407809</c:v>
                </c:pt>
                <c:pt idx="47">
                  <c:v>89.938352906161626</c:v>
                </c:pt>
                <c:pt idx="48">
                  <c:v>88.640105406070944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98656"/>
        <c:axId val="347817088"/>
      </c:scatterChart>
      <c:valAx>
        <c:axId val="4179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Median SAT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47817088"/>
        <c:crosses val="autoZero"/>
        <c:crossBetween val="midCat"/>
      </c:valAx>
      <c:valAx>
        <c:axId val="3478170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Graduation 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17986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Acceptance Rate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Graduation %</c:v>
          </c:tx>
          <c:spPr>
            <a:ln w="28575">
              <a:noFill/>
            </a:ln>
          </c:spPr>
          <c:xVal>
            <c:numRef>
              <c:f>'Colleges and Universities'!$D$4:$D$52</c:f>
              <c:numCache>
                <c:formatCode>0%</c:formatCode>
                <c:ptCount val="49"/>
                <c:pt idx="0">
                  <c:v>0.22</c:v>
                </c:pt>
                <c:pt idx="1">
                  <c:v>0.53</c:v>
                </c:pt>
                <c:pt idx="2">
                  <c:v>0.36</c:v>
                </c:pt>
                <c:pt idx="3">
                  <c:v>0.37</c:v>
                </c:pt>
                <c:pt idx="4">
                  <c:v>0.24</c:v>
                </c:pt>
                <c:pt idx="5">
                  <c:v>0.24</c:v>
                </c:pt>
                <c:pt idx="6">
                  <c:v>0.56000000000000005</c:v>
                </c:pt>
                <c:pt idx="7">
                  <c:v>0.31</c:v>
                </c:pt>
                <c:pt idx="8">
                  <c:v>0.4</c:v>
                </c:pt>
                <c:pt idx="9">
                  <c:v>0.64</c:v>
                </c:pt>
                <c:pt idx="10">
                  <c:v>0.36</c:v>
                </c:pt>
                <c:pt idx="11">
                  <c:v>0.46</c:v>
                </c:pt>
                <c:pt idx="12">
                  <c:v>0.38</c:v>
                </c:pt>
                <c:pt idx="13">
                  <c:v>0.28999999999999998</c:v>
                </c:pt>
                <c:pt idx="14">
                  <c:v>0.3</c:v>
                </c:pt>
                <c:pt idx="15">
                  <c:v>0.36</c:v>
                </c:pt>
                <c:pt idx="16">
                  <c:v>0.25</c:v>
                </c:pt>
                <c:pt idx="17">
                  <c:v>0.24</c:v>
                </c:pt>
                <c:pt idx="18">
                  <c:v>0.67</c:v>
                </c:pt>
                <c:pt idx="19">
                  <c:v>0.38</c:v>
                </c:pt>
                <c:pt idx="20">
                  <c:v>0.18</c:v>
                </c:pt>
                <c:pt idx="21">
                  <c:v>0.35</c:v>
                </c:pt>
                <c:pt idx="22">
                  <c:v>0.48</c:v>
                </c:pt>
                <c:pt idx="23">
                  <c:v>0.25</c:v>
                </c:pt>
                <c:pt idx="24">
                  <c:v>0.3</c:v>
                </c:pt>
                <c:pt idx="25">
                  <c:v>0.61</c:v>
                </c:pt>
                <c:pt idx="26">
                  <c:v>0.47</c:v>
                </c:pt>
                <c:pt idx="27">
                  <c:v>0.54</c:v>
                </c:pt>
                <c:pt idx="28">
                  <c:v>0.49</c:v>
                </c:pt>
                <c:pt idx="29">
                  <c:v>0.33</c:v>
                </c:pt>
                <c:pt idx="30">
                  <c:v>0.17</c:v>
                </c:pt>
                <c:pt idx="31">
                  <c:v>0.24</c:v>
                </c:pt>
                <c:pt idx="32">
                  <c:v>0.56999999999999995</c:v>
                </c:pt>
                <c:pt idx="33">
                  <c:v>0.18</c:v>
                </c:pt>
                <c:pt idx="34">
                  <c:v>0.24</c:v>
                </c:pt>
                <c:pt idx="35">
                  <c:v>0.6</c:v>
                </c:pt>
                <c:pt idx="36">
                  <c:v>0.45</c:v>
                </c:pt>
                <c:pt idx="37">
                  <c:v>0.56000000000000005</c:v>
                </c:pt>
                <c:pt idx="38">
                  <c:v>0.41</c:v>
                </c:pt>
                <c:pt idx="39">
                  <c:v>0.37</c:v>
                </c:pt>
                <c:pt idx="40">
                  <c:v>0.43</c:v>
                </c:pt>
                <c:pt idx="41">
                  <c:v>0.32</c:v>
                </c:pt>
                <c:pt idx="42">
                  <c:v>0.43</c:v>
                </c:pt>
                <c:pt idx="43">
                  <c:v>0.54</c:v>
                </c:pt>
                <c:pt idx="44">
                  <c:v>0.28999999999999998</c:v>
                </c:pt>
                <c:pt idx="45">
                  <c:v>0.49</c:v>
                </c:pt>
                <c:pt idx="46">
                  <c:v>0.35</c:v>
                </c:pt>
                <c:pt idx="47">
                  <c:v>0.28000000000000003</c:v>
                </c:pt>
                <c:pt idx="48">
                  <c:v>0.19</c:v>
                </c:pt>
              </c:numCache>
            </c:numRef>
          </c:xVal>
          <c:yVal>
            <c:numRef>
              <c:f>'Colleges and Universities'!$G$4:$G$52</c:f>
              <c:numCache>
                <c:formatCode>General</c:formatCode>
                <c:ptCount val="49"/>
                <c:pt idx="0">
                  <c:v>93</c:v>
                </c:pt>
                <c:pt idx="1">
                  <c:v>80</c:v>
                </c:pt>
                <c:pt idx="2">
                  <c:v>88</c:v>
                </c:pt>
                <c:pt idx="3">
                  <c:v>68</c:v>
                </c:pt>
                <c:pt idx="4">
                  <c:v>90</c:v>
                </c:pt>
                <c:pt idx="5">
                  <c:v>90</c:v>
                </c:pt>
                <c:pt idx="6">
                  <c:v>84</c:v>
                </c:pt>
                <c:pt idx="7">
                  <c:v>75</c:v>
                </c:pt>
                <c:pt idx="8">
                  <c:v>80</c:v>
                </c:pt>
                <c:pt idx="9">
                  <c:v>77</c:v>
                </c:pt>
                <c:pt idx="10">
                  <c:v>74</c:v>
                </c:pt>
                <c:pt idx="11">
                  <c:v>84</c:v>
                </c:pt>
                <c:pt idx="12">
                  <c:v>85</c:v>
                </c:pt>
                <c:pt idx="13">
                  <c:v>90</c:v>
                </c:pt>
                <c:pt idx="14">
                  <c:v>83</c:v>
                </c:pt>
                <c:pt idx="15">
                  <c:v>89</c:v>
                </c:pt>
                <c:pt idx="16">
                  <c:v>91</c:v>
                </c:pt>
                <c:pt idx="17">
                  <c:v>89</c:v>
                </c:pt>
                <c:pt idx="18">
                  <c:v>73</c:v>
                </c:pt>
                <c:pt idx="19">
                  <c:v>85</c:v>
                </c:pt>
                <c:pt idx="20">
                  <c:v>90</c:v>
                </c:pt>
                <c:pt idx="21">
                  <c:v>87</c:v>
                </c:pt>
                <c:pt idx="22">
                  <c:v>86</c:v>
                </c:pt>
                <c:pt idx="23">
                  <c:v>92</c:v>
                </c:pt>
                <c:pt idx="24">
                  <c:v>86</c:v>
                </c:pt>
                <c:pt idx="25">
                  <c:v>83</c:v>
                </c:pt>
                <c:pt idx="26">
                  <c:v>82</c:v>
                </c:pt>
                <c:pt idx="27">
                  <c:v>77</c:v>
                </c:pt>
                <c:pt idx="28">
                  <c:v>72</c:v>
                </c:pt>
                <c:pt idx="29">
                  <c:v>80</c:v>
                </c:pt>
                <c:pt idx="30">
                  <c:v>93</c:v>
                </c:pt>
                <c:pt idx="31">
                  <c:v>88</c:v>
                </c:pt>
                <c:pt idx="32">
                  <c:v>87</c:v>
                </c:pt>
                <c:pt idx="33">
                  <c:v>88</c:v>
                </c:pt>
                <c:pt idx="34">
                  <c:v>88</c:v>
                </c:pt>
                <c:pt idx="35">
                  <c:v>77</c:v>
                </c:pt>
                <c:pt idx="36">
                  <c:v>73</c:v>
                </c:pt>
                <c:pt idx="37">
                  <c:v>73</c:v>
                </c:pt>
                <c:pt idx="38">
                  <c:v>86</c:v>
                </c:pt>
                <c:pt idx="39">
                  <c:v>88</c:v>
                </c:pt>
                <c:pt idx="40">
                  <c:v>61</c:v>
                </c:pt>
                <c:pt idx="41">
                  <c:v>73</c:v>
                </c:pt>
                <c:pt idx="42">
                  <c:v>84</c:v>
                </c:pt>
                <c:pt idx="43">
                  <c:v>76</c:v>
                </c:pt>
                <c:pt idx="44">
                  <c:v>78</c:v>
                </c:pt>
                <c:pt idx="45">
                  <c:v>86</c:v>
                </c:pt>
                <c:pt idx="46">
                  <c:v>91</c:v>
                </c:pt>
                <c:pt idx="47">
                  <c:v>93</c:v>
                </c:pt>
                <c:pt idx="48">
                  <c:v>93</c:v>
                </c:pt>
              </c:numCache>
            </c:numRef>
          </c:yVal>
          <c:smooth val="0"/>
        </c:ser>
        <c:ser>
          <c:idx val="1"/>
          <c:order val="1"/>
          <c:tx>
            <c:v>Predicted Graduation %</c:v>
          </c:tx>
          <c:spPr>
            <a:ln w="28575">
              <a:noFill/>
            </a:ln>
          </c:spPr>
          <c:xVal>
            <c:numRef>
              <c:f>'Colleges and Universities'!$D$4:$D$52</c:f>
              <c:numCache>
                <c:formatCode>0%</c:formatCode>
                <c:ptCount val="49"/>
                <c:pt idx="0">
                  <c:v>0.22</c:v>
                </c:pt>
                <c:pt idx="1">
                  <c:v>0.53</c:v>
                </c:pt>
                <c:pt idx="2">
                  <c:v>0.36</c:v>
                </c:pt>
                <c:pt idx="3">
                  <c:v>0.37</c:v>
                </c:pt>
                <c:pt idx="4">
                  <c:v>0.24</c:v>
                </c:pt>
                <c:pt idx="5">
                  <c:v>0.24</c:v>
                </c:pt>
                <c:pt idx="6">
                  <c:v>0.56000000000000005</c:v>
                </c:pt>
                <c:pt idx="7">
                  <c:v>0.31</c:v>
                </c:pt>
                <c:pt idx="8">
                  <c:v>0.4</c:v>
                </c:pt>
                <c:pt idx="9">
                  <c:v>0.64</c:v>
                </c:pt>
                <c:pt idx="10">
                  <c:v>0.36</c:v>
                </c:pt>
                <c:pt idx="11">
                  <c:v>0.46</c:v>
                </c:pt>
                <c:pt idx="12">
                  <c:v>0.38</c:v>
                </c:pt>
                <c:pt idx="13">
                  <c:v>0.28999999999999998</c:v>
                </c:pt>
                <c:pt idx="14">
                  <c:v>0.3</c:v>
                </c:pt>
                <c:pt idx="15">
                  <c:v>0.36</c:v>
                </c:pt>
                <c:pt idx="16">
                  <c:v>0.25</c:v>
                </c:pt>
                <c:pt idx="17">
                  <c:v>0.24</c:v>
                </c:pt>
                <c:pt idx="18">
                  <c:v>0.67</c:v>
                </c:pt>
                <c:pt idx="19">
                  <c:v>0.38</c:v>
                </c:pt>
                <c:pt idx="20">
                  <c:v>0.18</c:v>
                </c:pt>
                <c:pt idx="21">
                  <c:v>0.35</c:v>
                </c:pt>
                <c:pt idx="22">
                  <c:v>0.48</c:v>
                </c:pt>
                <c:pt idx="23">
                  <c:v>0.25</c:v>
                </c:pt>
                <c:pt idx="24">
                  <c:v>0.3</c:v>
                </c:pt>
                <c:pt idx="25">
                  <c:v>0.61</c:v>
                </c:pt>
                <c:pt idx="26">
                  <c:v>0.47</c:v>
                </c:pt>
                <c:pt idx="27">
                  <c:v>0.54</c:v>
                </c:pt>
                <c:pt idx="28">
                  <c:v>0.49</c:v>
                </c:pt>
                <c:pt idx="29">
                  <c:v>0.33</c:v>
                </c:pt>
                <c:pt idx="30">
                  <c:v>0.17</c:v>
                </c:pt>
                <c:pt idx="31">
                  <c:v>0.24</c:v>
                </c:pt>
                <c:pt idx="32">
                  <c:v>0.56999999999999995</c:v>
                </c:pt>
                <c:pt idx="33">
                  <c:v>0.18</c:v>
                </c:pt>
                <c:pt idx="34">
                  <c:v>0.24</c:v>
                </c:pt>
                <c:pt idx="35">
                  <c:v>0.6</c:v>
                </c:pt>
                <c:pt idx="36">
                  <c:v>0.45</c:v>
                </c:pt>
                <c:pt idx="37">
                  <c:v>0.56000000000000005</c:v>
                </c:pt>
                <c:pt idx="38">
                  <c:v>0.41</c:v>
                </c:pt>
                <c:pt idx="39">
                  <c:v>0.37</c:v>
                </c:pt>
                <c:pt idx="40">
                  <c:v>0.43</c:v>
                </c:pt>
                <c:pt idx="41">
                  <c:v>0.32</c:v>
                </c:pt>
                <c:pt idx="42">
                  <c:v>0.43</c:v>
                </c:pt>
                <c:pt idx="43">
                  <c:v>0.54</c:v>
                </c:pt>
                <c:pt idx="44">
                  <c:v>0.28999999999999998</c:v>
                </c:pt>
                <c:pt idx="45">
                  <c:v>0.49</c:v>
                </c:pt>
                <c:pt idx="46">
                  <c:v>0.35</c:v>
                </c:pt>
                <c:pt idx="47">
                  <c:v>0.28000000000000003</c:v>
                </c:pt>
                <c:pt idx="48">
                  <c:v>0.19</c:v>
                </c:pt>
              </c:numCache>
            </c:numRef>
          </c:xVal>
          <c:yVal>
            <c:numRef>
              <c:f>Sheet1!$B$28:$B$76</c:f>
              <c:numCache>
                <c:formatCode>General</c:formatCode>
                <c:ptCount val="49"/>
                <c:pt idx="0">
                  <c:v>89.692038122772104</c:v>
                </c:pt>
                <c:pt idx="1">
                  <c:v>78.967853724390636</c:v>
                </c:pt>
                <c:pt idx="2">
                  <c:v>86.437887536572902</c:v>
                </c:pt>
                <c:pt idx="3">
                  <c:v>74.729650620453242</c:v>
                </c:pt>
                <c:pt idx="4">
                  <c:v>89.380671954946791</c:v>
                </c:pt>
                <c:pt idx="5">
                  <c:v>87.890769657791679</c:v>
                </c:pt>
                <c:pt idx="6">
                  <c:v>80.417566314910502</c:v>
                </c:pt>
                <c:pt idx="7">
                  <c:v>81.200646768804916</c:v>
                </c:pt>
                <c:pt idx="8">
                  <c:v>87.220721314250326</c:v>
                </c:pt>
                <c:pt idx="9">
                  <c:v>77.196208081778948</c:v>
                </c:pt>
                <c:pt idx="10">
                  <c:v>85.867428790234811</c:v>
                </c:pt>
                <c:pt idx="11">
                  <c:v>81.869513381043404</c:v>
                </c:pt>
                <c:pt idx="12">
                  <c:v>86.753134655741604</c:v>
                </c:pt>
                <c:pt idx="13">
                  <c:v>83.096637668404924</c:v>
                </c:pt>
                <c:pt idx="14">
                  <c:v>83.758620427482995</c:v>
                </c:pt>
                <c:pt idx="15">
                  <c:v>82.602645879805408</c:v>
                </c:pt>
                <c:pt idx="16">
                  <c:v>85.864100409518144</c:v>
                </c:pt>
                <c:pt idx="17">
                  <c:v>87.984831040494399</c:v>
                </c:pt>
                <c:pt idx="18">
                  <c:v>77.236269508911292</c:v>
                </c:pt>
                <c:pt idx="19">
                  <c:v>84.850158443535463</c:v>
                </c:pt>
                <c:pt idx="20">
                  <c:v>91.081680144678671</c:v>
                </c:pt>
                <c:pt idx="21">
                  <c:v>87.55797297774572</c:v>
                </c:pt>
                <c:pt idx="22">
                  <c:v>81.479239578746387</c:v>
                </c:pt>
                <c:pt idx="23">
                  <c:v>88.141350286455861</c:v>
                </c:pt>
                <c:pt idx="24">
                  <c:v>85.012788358007342</c:v>
                </c:pt>
                <c:pt idx="25">
                  <c:v>78.345925779250209</c:v>
                </c:pt>
                <c:pt idx="26">
                  <c:v>78.358347434731201</c:v>
                </c:pt>
                <c:pt idx="27">
                  <c:v>80.671764666359678</c:v>
                </c:pt>
                <c:pt idx="28">
                  <c:v>78.458961091274858</c:v>
                </c:pt>
                <c:pt idx="29">
                  <c:v>88.28980018385775</c:v>
                </c:pt>
                <c:pt idx="30">
                  <c:v>89.169390326692422</c:v>
                </c:pt>
                <c:pt idx="31">
                  <c:v>90.046177816908866</c:v>
                </c:pt>
                <c:pt idx="32">
                  <c:v>75.79100465069456</c:v>
                </c:pt>
                <c:pt idx="33">
                  <c:v>88.720996311540944</c:v>
                </c:pt>
                <c:pt idx="34">
                  <c:v>89.858735451527423</c:v>
                </c:pt>
                <c:pt idx="35">
                  <c:v>74.532291988200313</c:v>
                </c:pt>
                <c:pt idx="36">
                  <c:v>83.016100977293164</c:v>
                </c:pt>
                <c:pt idx="37">
                  <c:v>73.467613889469987</c:v>
                </c:pt>
                <c:pt idx="38">
                  <c:v>81.547065828883248</c:v>
                </c:pt>
                <c:pt idx="39">
                  <c:v>81.266969774108347</c:v>
                </c:pt>
                <c:pt idx="40">
                  <c:v>70.193852887622626</c:v>
                </c:pt>
                <c:pt idx="41">
                  <c:v>73.804151577382754</c:v>
                </c:pt>
                <c:pt idx="42">
                  <c:v>88.539778253057818</c:v>
                </c:pt>
                <c:pt idx="43">
                  <c:v>75.738267455673878</c:v>
                </c:pt>
                <c:pt idx="44">
                  <c:v>87.197474050642725</c:v>
                </c:pt>
                <c:pt idx="45">
                  <c:v>79.595904646708902</c:v>
                </c:pt>
                <c:pt idx="46">
                  <c:v>87.520580998407809</c:v>
                </c:pt>
                <c:pt idx="47">
                  <c:v>89.938352906161626</c:v>
                </c:pt>
                <c:pt idx="48">
                  <c:v>88.640105406070944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830528"/>
        <c:axId val="347853184"/>
      </c:scatterChart>
      <c:valAx>
        <c:axId val="34783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Acceptance Rate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347853184"/>
        <c:crosses val="autoZero"/>
        <c:crossBetween val="midCat"/>
      </c:valAx>
      <c:valAx>
        <c:axId val="3478531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Graduation 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478305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Expenditures/Student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Graduation %</c:v>
          </c:tx>
          <c:spPr>
            <a:ln w="28575">
              <a:noFill/>
            </a:ln>
          </c:spPr>
          <c:xVal>
            <c:numRef>
              <c:f>'Colleges and Universities'!$E$4:$E$52</c:f>
              <c:numCache>
                <c:formatCode>_("$"* #,##0_);_("$"* \(#,##0\);_("$"* "-"??_);_(@_)</c:formatCode>
                <c:ptCount val="49"/>
                <c:pt idx="0">
                  <c:v>26636</c:v>
                </c:pt>
                <c:pt idx="1">
                  <c:v>17653</c:v>
                </c:pt>
                <c:pt idx="2">
                  <c:v>17554</c:v>
                </c:pt>
                <c:pt idx="3">
                  <c:v>23665</c:v>
                </c:pt>
                <c:pt idx="4">
                  <c:v>25703</c:v>
                </c:pt>
                <c:pt idx="5">
                  <c:v>24201</c:v>
                </c:pt>
                <c:pt idx="6">
                  <c:v>18847</c:v>
                </c:pt>
                <c:pt idx="7">
                  <c:v>102262</c:v>
                </c:pt>
                <c:pt idx="8">
                  <c:v>15904</c:v>
                </c:pt>
                <c:pt idx="9">
                  <c:v>33607</c:v>
                </c:pt>
                <c:pt idx="10">
                  <c:v>20377</c:v>
                </c:pt>
                <c:pt idx="11">
                  <c:v>18872</c:v>
                </c:pt>
                <c:pt idx="12">
                  <c:v>17520</c:v>
                </c:pt>
                <c:pt idx="13">
                  <c:v>45879</c:v>
                </c:pt>
                <c:pt idx="14">
                  <c:v>37137</c:v>
                </c:pt>
                <c:pt idx="15">
                  <c:v>17721</c:v>
                </c:pt>
                <c:pt idx="16">
                  <c:v>39504</c:v>
                </c:pt>
                <c:pt idx="17">
                  <c:v>23115</c:v>
                </c:pt>
                <c:pt idx="18">
                  <c:v>22301</c:v>
                </c:pt>
                <c:pt idx="19">
                  <c:v>20722</c:v>
                </c:pt>
                <c:pt idx="20">
                  <c:v>46918</c:v>
                </c:pt>
                <c:pt idx="21">
                  <c:v>19418</c:v>
                </c:pt>
                <c:pt idx="22">
                  <c:v>45460</c:v>
                </c:pt>
                <c:pt idx="23">
                  <c:v>24718</c:v>
                </c:pt>
                <c:pt idx="24">
                  <c:v>56766</c:v>
                </c:pt>
                <c:pt idx="25">
                  <c:v>23358</c:v>
                </c:pt>
                <c:pt idx="26">
                  <c:v>28851</c:v>
                </c:pt>
                <c:pt idx="27">
                  <c:v>23591</c:v>
                </c:pt>
                <c:pt idx="28">
                  <c:v>20192</c:v>
                </c:pt>
                <c:pt idx="29">
                  <c:v>26668</c:v>
                </c:pt>
                <c:pt idx="30">
                  <c:v>48123</c:v>
                </c:pt>
                <c:pt idx="31">
                  <c:v>26730</c:v>
                </c:pt>
                <c:pt idx="32">
                  <c:v>25271</c:v>
                </c:pt>
                <c:pt idx="33">
                  <c:v>61921</c:v>
                </c:pt>
                <c:pt idx="34">
                  <c:v>27487</c:v>
                </c:pt>
                <c:pt idx="35">
                  <c:v>21853</c:v>
                </c:pt>
                <c:pt idx="36">
                  <c:v>38937</c:v>
                </c:pt>
                <c:pt idx="37">
                  <c:v>38597</c:v>
                </c:pt>
                <c:pt idx="38">
                  <c:v>30882</c:v>
                </c:pt>
                <c:pt idx="39">
                  <c:v>19365</c:v>
                </c:pt>
                <c:pt idx="40">
                  <c:v>26859</c:v>
                </c:pt>
                <c:pt idx="41">
                  <c:v>19684</c:v>
                </c:pt>
                <c:pt idx="42">
                  <c:v>20179</c:v>
                </c:pt>
                <c:pt idx="43">
                  <c:v>39883</c:v>
                </c:pt>
                <c:pt idx="44">
                  <c:v>17998</c:v>
                </c:pt>
                <c:pt idx="45">
                  <c:v>27879</c:v>
                </c:pt>
                <c:pt idx="46">
                  <c:v>19948</c:v>
                </c:pt>
                <c:pt idx="47">
                  <c:v>23772</c:v>
                </c:pt>
                <c:pt idx="48">
                  <c:v>52468</c:v>
                </c:pt>
              </c:numCache>
            </c:numRef>
          </c:xVal>
          <c:yVal>
            <c:numRef>
              <c:f>'Colleges and Universities'!$G$4:$G$52</c:f>
              <c:numCache>
                <c:formatCode>General</c:formatCode>
                <c:ptCount val="49"/>
                <c:pt idx="0">
                  <c:v>93</c:v>
                </c:pt>
                <c:pt idx="1">
                  <c:v>80</c:v>
                </c:pt>
                <c:pt idx="2">
                  <c:v>88</c:v>
                </c:pt>
                <c:pt idx="3">
                  <c:v>68</c:v>
                </c:pt>
                <c:pt idx="4">
                  <c:v>90</c:v>
                </c:pt>
                <c:pt idx="5">
                  <c:v>90</c:v>
                </c:pt>
                <c:pt idx="6">
                  <c:v>84</c:v>
                </c:pt>
                <c:pt idx="7">
                  <c:v>75</c:v>
                </c:pt>
                <c:pt idx="8">
                  <c:v>80</c:v>
                </c:pt>
                <c:pt idx="9">
                  <c:v>77</c:v>
                </c:pt>
                <c:pt idx="10">
                  <c:v>74</c:v>
                </c:pt>
                <c:pt idx="11">
                  <c:v>84</c:v>
                </c:pt>
                <c:pt idx="12">
                  <c:v>85</c:v>
                </c:pt>
                <c:pt idx="13">
                  <c:v>90</c:v>
                </c:pt>
                <c:pt idx="14">
                  <c:v>83</c:v>
                </c:pt>
                <c:pt idx="15">
                  <c:v>89</c:v>
                </c:pt>
                <c:pt idx="16">
                  <c:v>91</c:v>
                </c:pt>
                <c:pt idx="17">
                  <c:v>89</c:v>
                </c:pt>
                <c:pt idx="18">
                  <c:v>73</c:v>
                </c:pt>
                <c:pt idx="19">
                  <c:v>85</c:v>
                </c:pt>
                <c:pt idx="20">
                  <c:v>90</c:v>
                </c:pt>
                <c:pt idx="21">
                  <c:v>87</c:v>
                </c:pt>
                <c:pt idx="22">
                  <c:v>86</c:v>
                </c:pt>
                <c:pt idx="23">
                  <c:v>92</c:v>
                </c:pt>
                <c:pt idx="24">
                  <c:v>86</c:v>
                </c:pt>
                <c:pt idx="25">
                  <c:v>83</c:v>
                </c:pt>
                <c:pt idx="26">
                  <c:v>82</c:v>
                </c:pt>
                <c:pt idx="27">
                  <c:v>77</c:v>
                </c:pt>
                <c:pt idx="28">
                  <c:v>72</c:v>
                </c:pt>
                <c:pt idx="29">
                  <c:v>80</c:v>
                </c:pt>
                <c:pt idx="30">
                  <c:v>93</c:v>
                </c:pt>
                <c:pt idx="31">
                  <c:v>88</c:v>
                </c:pt>
                <c:pt idx="32">
                  <c:v>87</c:v>
                </c:pt>
                <c:pt idx="33">
                  <c:v>88</c:v>
                </c:pt>
                <c:pt idx="34">
                  <c:v>88</c:v>
                </c:pt>
                <c:pt idx="35">
                  <c:v>77</c:v>
                </c:pt>
                <c:pt idx="36">
                  <c:v>73</c:v>
                </c:pt>
                <c:pt idx="37">
                  <c:v>73</c:v>
                </c:pt>
                <c:pt idx="38">
                  <c:v>86</c:v>
                </c:pt>
                <c:pt idx="39">
                  <c:v>88</c:v>
                </c:pt>
                <c:pt idx="40">
                  <c:v>61</c:v>
                </c:pt>
                <c:pt idx="41">
                  <c:v>73</c:v>
                </c:pt>
                <c:pt idx="42">
                  <c:v>84</c:v>
                </c:pt>
                <c:pt idx="43">
                  <c:v>76</c:v>
                </c:pt>
                <c:pt idx="44">
                  <c:v>78</c:v>
                </c:pt>
                <c:pt idx="45">
                  <c:v>86</c:v>
                </c:pt>
                <c:pt idx="46">
                  <c:v>91</c:v>
                </c:pt>
                <c:pt idx="47">
                  <c:v>93</c:v>
                </c:pt>
                <c:pt idx="48">
                  <c:v>93</c:v>
                </c:pt>
              </c:numCache>
            </c:numRef>
          </c:yVal>
          <c:smooth val="0"/>
        </c:ser>
        <c:ser>
          <c:idx val="1"/>
          <c:order val="1"/>
          <c:tx>
            <c:v>Predicted Graduation %</c:v>
          </c:tx>
          <c:spPr>
            <a:ln w="28575">
              <a:noFill/>
            </a:ln>
          </c:spPr>
          <c:xVal>
            <c:numRef>
              <c:f>'Colleges and Universities'!$E$4:$E$52</c:f>
              <c:numCache>
                <c:formatCode>_("$"* #,##0_);_("$"* \(#,##0\);_("$"* "-"??_);_(@_)</c:formatCode>
                <c:ptCount val="49"/>
                <c:pt idx="0">
                  <c:v>26636</c:v>
                </c:pt>
                <c:pt idx="1">
                  <c:v>17653</c:v>
                </c:pt>
                <c:pt idx="2">
                  <c:v>17554</c:v>
                </c:pt>
                <c:pt idx="3">
                  <c:v>23665</c:v>
                </c:pt>
                <c:pt idx="4">
                  <c:v>25703</c:v>
                </c:pt>
                <c:pt idx="5">
                  <c:v>24201</c:v>
                </c:pt>
                <c:pt idx="6">
                  <c:v>18847</c:v>
                </c:pt>
                <c:pt idx="7">
                  <c:v>102262</c:v>
                </c:pt>
                <c:pt idx="8">
                  <c:v>15904</c:v>
                </c:pt>
                <c:pt idx="9">
                  <c:v>33607</c:v>
                </c:pt>
                <c:pt idx="10">
                  <c:v>20377</c:v>
                </c:pt>
                <c:pt idx="11">
                  <c:v>18872</c:v>
                </c:pt>
                <c:pt idx="12">
                  <c:v>17520</c:v>
                </c:pt>
                <c:pt idx="13">
                  <c:v>45879</c:v>
                </c:pt>
                <c:pt idx="14">
                  <c:v>37137</c:v>
                </c:pt>
                <c:pt idx="15">
                  <c:v>17721</c:v>
                </c:pt>
                <c:pt idx="16">
                  <c:v>39504</c:v>
                </c:pt>
                <c:pt idx="17">
                  <c:v>23115</c:v>
                </c:pt>
                <c:pt idx="18">
                  <c:v>22301</c:v>
                </c:pt>
                <c:pt idx="19">
                  <c:v>20722</c:v>
                </c:pt>
                <c:pt idx="20">
                  <c:v>46918</c:v>
                </c:pt>
                <c:pt idx="21">
                  <c:v>19418</c:v>
                </c:pt>
                <c:pt idx="22">
                  <c:v>45460</c:v>
                </c:pt>
                <c:pt idx="23">
                  <c:v>24718</c:v>
                </c:pt>
                <c:pt idx="24">
                  <c:v>56766</c:v>
                </c:pt>
                <c:pt idx="25">
                  <c:v>23358</c:v>
                </c:pt>
                <c:pt idx="26">
                  <c:v>28851</c:v>
                </c:pt>
                <c:pt idx="27">
                  <c:v>23591</c:v>
                </c:pt>
                <c:pt idx="28">
                  <c:v>20192</c:v>
                </c:pt>
                <c:pt idx="29">
                  <c:v>26668</c:v>
                </c:pt>
                <c:pt idx="30">
                  <c:v>48123</c:v>
                </c:pt>
                <c:pt idx="31">
                  <c:v>26730</c:v>
                </c:pt>
                <c:pt idx="32">
                  <c:v>25271</c:v>
                </c:pt>
                <c:pt idx="33">
                  <c:v>61921</c:v>
                </c:pt>
                <c:pt idx="34">
                  <c:v>27487</c:v>
                </c:pt>
                <c:pt idx="35">
                  <c:v>21853</c:v>
                </c:pt>
                <c:pt idx="36">
                  <c:v>38937</c:v>
                </c:pt>
                <c:pt idx="37">
                  <c:v>38597</c:v>
                </c:pt>
                <c:pt idx="38">
                  <c:v>30882</c:v>
                </c:pt>
                <c:pt idx="39">
                  <c:v>19365</c:v>
                </c:pt>
                <c:pt idx="40">
                  <c:v>26859</c:v>
                </c:pt>
                <c:pt idx="41">
                  <c:v>19684</c:v>
                </c:pt>
                <c:pt idx="42">
                  <c:v>20179</c:v>
                </c:pt>
                <c:pt idx="43">
                  <c:v>39883</c:v>
                </c:pt>
                <c:pt idx="44">
                  <c:v>17998</c:v>
                </c:pt>
                <c:pt idx="45">
                  <c:v>27879</c:v>
                </c:pt>
                <c:pt idx="46">
                  <c:v>19948</c:v>
                </c:pt>
                <c:pt idx="47">
                  <c:v>23772</c:v>
                </c:pt>
                <c:pt idx="48">
                  <c:v>52468</c:v>
                </c:pt>
              </c:numCache>
            </c:numRef>
          </c:xVal>
          <c:yVal>
            <c:numRef>
              <c:f>Sheet1!$B$28:$B$76</c:f>
              <c:numCache>
                <c:formatCode>General</c:formatCode>
                <c:ptCount val="49"/>
                <c:pt idx="0">
                  <c:v>89.692038122772104</c:v>
                </c:pt>
                <c:pt idx="1">
                  <c:v>78.967853724390636</c:v>
                </c:pt>
                <c:pt idx="2">
                  <c:v>86.437887536572902</c:v>
                </c:pt>
                <c:pt idx="3">
                  <c:v>74.729650620453242</c:v>
                </c:pt>
                <c:pt idx="4">
                  <c:v>89.380671954946791</c:v>
                </c:pt>
                <c:pt idx="5">
                  <c:v>87.890769657791679</c:v>
                </c:pt>
                <c:pt idx="6">
                  <c:v>80.417566314910502</c:v>
                </c:pt>
                <c:pt idx="7">
                  <c:v>81.200646768804916</c:v>
                </c:pt>
                <c:pt idx="8">
                  <c:v>87.220721314250326</c:v>
                </c:pt>
                <c:pt idx="9">
                  <c:v>77.196208081778948</c:v>
                </c:pt>
                <c:pt idx="10">
                  <c:v>85.867428790234811</c:v>
                </c:pt>
                <c:pt idx="11">
                  <c:v>81.869513381043404</c:v>
                </c:pt>
                <c:pt idx="12">
                  <c:v>86.753134655741604</c:v>
                </c:pt>
                <c:pt idx="13">
                  <c:v>83.096637668404924</c:v>
                </c:pt>
                <c:pt idx="14">
                  <c:v>83.758620427482995</c:v>
                </c:pt>
                <c:pt idx="15">
                  <c:v>82.602645879805408</c:v>
                </c:pt>
                <c:pt idx="16">
                  <c:v>85.864100409518144</c:v>
                </c:pt>
                <c:pt idx="17">
                  <c:v>87.984831040494399</c:v>
                </c:pt>
                <c:pt idx="18">
                  <c:v>77.236269508911292</c:v>
                </c:pt>
                <c:pt idx="19">
                  <c:v>84.850158443535463</c:v>
                </c:pt>
                <c:pt idx="20">
                  <c:v>91.081680144678671</c:v>
                </c:pt>
                <c:pt idx="21">
                  <c:v>87.55797297774572</c:v>
                </c:pt>
                <c:pt idx="22">
                  <c:v>81.479239578746387</c:v>
                </c:pt>
                <c:pt idx="23">
                  <c:v>88.141350286455861</c:v>
                </c:pt>
                <c:pt idx="24">
                  <c:v>85.012788358007342</c:v>
                </c:pt>
                <c:pt idx="25">
                  <c:v>78.345925779250209</c:v>
                </c:pt>
                <c:pt idx="26">
                  <c:v>78.358347434731201</c:v>
                </c:pt>
                <c:pt idx="27">
                  <c:v>80.671764666359678</c:v>
                </c:pt>
                <c:pt idx="28">
                  <c:v>78.458961091274858</c:v>
                </c:pt>
                <c:pt idx="29">
                  <c:v>88.28980018385775</c:v>
                </c:pt>
                <c:pt idx="30">
                  <c:v>89.169390326692422</c:v>
                </c:pt>
                <c:pt idx="31">
                  <c:v>90.046177816908866</c:v>
                </c:pt>
                <c:pt idx="32">
                  <c:v>75.79100465069456</c:v>
                </c:pt>
                <c:pt idx="33">
                  <c:v>88.720996311540944</c:v>
                </c:pt>
                <c:pt idx="34">
                  <c:v>89.858735451527423</c:v>
                </c:pt>
                <c:pt idx="35">
                  <c:v>74.532291988200313</c:v>
                </c:pt>
                <c:pt idx="36">
                  <c:v>83.016100977293164</c:v>
                </c:pt>
                <c:pt idx="37">
                  <c:v>73.467613889469987</c:v>
                </c:pt>
                <c:pt idx="38">
                  <c:v>81.547065828883248</c:v>
                </c:pt>
                <c:pt idx="39">
                  <c:v>81.266969774108347</c:v>
                </c:pt>
                <c:pt idx="40">
                  <c:v>70.193852887622626</c:v>
                </c:pt>
                <c:pt idx="41">
                  <c:v>73.804151577382754</c:v>
                </c:pt>
                <c:pt idx="42">
                  <c:v>88.539778253057818</c:v>
                </c:pt>
                <c:pt idx="43">
                  <c:v>75.738267455673878</c:v>
                </c:pt>
                <c:pt idx="44">
                  <c:v>87.197474050642725</c:v>
                </c:pt>
                <c:pt idx="45">
                  <c:v>79.595904646708902</c:v>
                </c:pt>
                <c:pt idx="46">
                  <c:v>87.520580998407809</c:v>
                </c:pt>
                <c:pt idx="47">
                  <c:v>89.938352906161626</c:v>
                </c:pt>
                <c:pt idx="48">
                  <c:v>88.640105406070944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460544"/>
        <c:axId val="348462464"/>
      </c:scatterChart>
      <c:valAx>
        <c:axId val="348460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Expenditures/Student</a:t>
                </a:r>
              </a:p>
            </c:rich>
          </c:tx>
          <c:layout/>
          <c:overlay val="0"/>
        </c:title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348462464"/>
        <c:crosses val="autoZero"/>
        <c:crossBetween val="midCat"/>
      </c:valAx>
      <c:valAx>
        <c:axId val="3484624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Graduation 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484605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Top 10% HS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Graduation %</c:v>
          </c:tx>
          <c:spPr>
            <a:ln w="28575">
              <a:noFill/>
            </a:ln>
          </c:spPr>
          <c:xVal>
            <c:numRef>
              <c:f>'Colleges and Universities'!$F$4:$F$52</c:f>
              <c:numCache>
                <c:formatCode>General</c:formatCode>
                <c:ptCount val="49"/>
                <c:pt idx="0">
                  <c:v>85</c:v>
                </c:pt>
                <c:pt idx="1">
                  <c:v>69</c:v>
                </c:pt>
                <c:pt idx="2">
                  <c:v>58</c:v>
                </c:pt>
                <c:pt idx="3">
                  <c:v>95</c:v>
                </c:pt>
                <c:pt idx="4">
                  <c:v>78</c:v>
                </c:pt>
                <c:pt idx="5">
                  <c:v>80</c:v>
                </c:pt>
                <c:pt idx="6">
                  <c:v>70</c:v>
                </c:pt>
                <c:pt idx="7">
                  <c:v>98</c:v>
                </c:pt>
                <c:pt idx="8">
                  <c:v>75</c:v>
                </c:pt>
                <c:pt idx="9">
                  <c:v>52</c:v>
                </c:pt>
                <c:pt idx="10">
                  <c:v>68</c:v>
                </c:pt>
                <c:pt idx="11">
                  <c:v>52</c:v>
                </c:pt>
                <c:pt idx="12">
                  <c:v>61</c:v>
                </c:pt>
                <c:pt idx="13">
                  <c:v>78</c:v>
                </c:pt>
                <c:pt idx="14">
                  <c:v>85</c:v>
                </c:pt>
                <c:pt idx="15">
                  <c:v>77</c:v>
                </c:pt>
                <c:pt idx="16">
                  <c:v>91</c:v>
                </c:pt>
                <c:pt idx="17">
                  <c:v>79</c:v>
                </c:pt>
                <c:pt idx="18">
                  <c:v>65</c:v>
                </c:pt>
                <c:pt idx="19">
                  <c:v>51</c:v>
                </c:pt>
                <c:pt idx="20">
                  <c:v>90</c:v>
                </c:pt>
                <c:pt idx="21">
                  <c:v>71</c:v>
                </c:pt>
                <c:pt idx="22">
                  <c:v>69</c:v>
                </c:pt>
                <c:pt idx="23">
                  <c:v>65</c:v>
                </c:pt>
                <c:pt idx="24">
                  <c:v>95</c:v>
                </c:pt>
                <c:pt idx="25">
                  <c:v>47</c:v>
                </c:pt>
                <c:pt idx="26">
                  <c:v>77</c:v>
                </c:pt>
                <c:pt idx="27">
                  <c:v>64</c:v>
                </c:pt>
                <c:pt idx="28">
                  <c:v>54</c:v>
                </c:pt>
                <c:pt idx="29">
                  <c:v>79</c:v>
                </c:pt>
                <c:pt idx="30">
                  <c:v>89</c:v>
                </c:pt>
                <c:pt idx="31">
                  <c:v>85</c:v>
                </c:pt>
                <c:pt idx="32">
                  <c:v>65</c:v>
                </c:pt>
                <c:pt idx="33">
                  <c:v>92</c:v>
                </c:pt>
                <c:pt idx="34">
                  <c:v>78</c:v>
                </c:pt>
                <c:pt idx="35">
                  <c:v>71</c:v>
                </c:pt>
                <c:pt idx="36">
                  <c:v>74</c:v>
                </c:pt>
                <c:pt idx="37">
                  <c:v>52</c:v>
                </c:pt>
                <c:pt idx="38">
                  <c:v>87</c:v>
                </c:pt>
                <c:pt idx="39">
                  <c:v>77</c:v>
                </c:pt>
                <c:pt idx="40">
                  <c:v>96</c:v>
                </c:pt>
                <c:pt idx="41">
                  <c:v>82</c:v>
                </c:pt>
                <c:pt idx="42">
                  <c:v>53</c:v>
                </c:pt>
                <c:pt idx="43">
                  <c:v>71</c:v>
                </c:pt>
                <c:pt idx="44">
                  <c:v>61</c:v>
                </c:pt>
                <c:pt idx="45">
                  <c:v>76</c:v>
                </c:pt>
                <c:pt idx="46">
                  <c:v>73</c:v>
                </c:pt>
                <c:pt idx="47">
                  <c:v>86</c:v>
                </c:pt>
                <c:pt idx="48">
                  <c:v>90</c:v>
                </c:pt>
              </c:numCache>
            </c:numRef>
          </c:xVal>
          <c:yVal>
            <c:numRef>
              <c:f>'Colleges and Universities'!$G$4:$G$52</c:f>
              <c:numCache>
                <c:formatCode>General</c:formatCode>
                <c:ptCount val="49"/>
                <c:pt idx="0">
                  <c:v>93</c:v>
                </c:pt>
                <c:pt idx="1">
                  <c:v>80</c:v>
                </c:pt>
                <c:pt idx="2">
                  <c:v>88</c:v>
                </c:pt>
                <c:pt idx="3">
                  <c:v>68</c:v>
                </c:pt>
                <c:pt idx="4">
                  <c:v>90</c:v>
                </c:pt>
                <c:pt idx="5">
                  <c:v>90</c:v>
                </c:pt>
                <c:pt idx="6">
                  <c:v>84</c:v>
                </c:pt>
                <c:pt idx="7">
                  <c:v>75</c:v>
                </c:pt>
                <c:pt idx="8">
                  <c:v>80</c:v>
                </c:pt>
                <c:pt idx="9">
                  <c:v>77</c:v>
                </c:pt>
                <c:pt idx="10">
                  <c:v>74</c:v>
                </c:pt>
                <c:pt idx="11">
                  <c:v>84</c:v>
                </c:pt>
                <c:pt idx="12">
                  <c:v>85</c:v>
                </c:pt>
                <c:pt idx="13">
                  <c:v>90</c:v>
                </c:pt>
                <c:pt idx="14">
                  <c:v>83</c:v>
                </c:pt>
                <c:pt idx="15">
                  <c:v>89</c:v>
                </c:pt>
                <c:pt idx="16">
                  <c:v>91</c:v>
                </c:pt>
                <c:pt idx="17">
                  <c:v>89</c:v>
                </c:pt>
                <c:pt idx="18">
                  <c:v>73</c:v>
                </c:pt>
                <c:pt idx="19">
                  <c:v>85</c:v>
                </c:pt>
                <c:pt idx="20">
                  <c:v>90</c:v>
                </c:pt>
                <c:pt idx="21">
                  <c:v>87</c:v>
                </c:pt>
                <c:pt idx="22">
                  <c:v>86</c:v>
                </c:pt>
                <c:pt idx="23">
                  <c:v>92</c:v>
                </c:pt>
                <c:pt idx="24">
                  <c:v>86</c:v>
                </c:pt>
                <c:pt idx="25">
                  <c:v>83</c:v>
                </c:pt>
                <c:pt idx="26">
                  <c:v>82</c:v>
                </c:pt>
                <c:pt idx="27">
                  <c:v>77</c:v>
                </c:pt>
                <c:pt idx="28">
                  <c:v>72</c:v>
                </c:pt>
                <c:pt idx="29">
                  <c:v>80</c:v>
                </c:pt>
                <c:pt idx="30">
                  <c:v>93</c:v>
                </c:pt>
                <c:pt idx="31">
                  <c:v>88</c:v>
                </c:pt>
                <c:pt idx="32">
                  <c:v>87</c:v>
                </c:pt>
                <c:pt idx="33">
                  <c:v>88</c:v>
                </c:pt>
                <c:pt idx="34">
                  <c:v>88</c:v>
                </c:pt>
                <c:pt idx="35">
                  <c:v>77</c:v>
                </c:pt>
                <c:pt idx="36">
                  <c:v>73</c:v>
                </c:pt>
                <c:pt idx="37">
                  <c:v>73</c:v>
                </c:pt>
                <c:pt idx="38">
                  <c:v>86</c:v>
                </c:pt>
                <c:pt idx="39">
                  <c:v>88</c:v>
                </c:pt>
                <c:pt idx="40">
                  <c:v>61</c:v>
                </c:pt>
                <c:pt idx="41">
                  <c:v>73</c:v>
                </c:pt>
                <c:pt idx="42">
                  <c:v>84</c:v>
                </c:pt>
                <c:pt idx="43">
                  <c:v>76</c:v>
                </c:pt>
                <c:pt idx="44">
                  <c:v>78</c:v>
                </c:pt>
                <c:pt idx="45">
                  <c:v>86</c:v>
                </c:pt>
                <c:pt idx="46">
                  <c:v>91</c:v>
                </c:pt>
                <c:pt idx="47">
                  <c:v>93</c:v>
                </c:pt>
                <c:pt idx="48">
                  <c:v>93</c:v>
                </c:pt>
              </c:numCache>
            </c:numRef>
          </c:yVal>
          <c:smooth val="0"/>
        </c:ser>
        <c:ser>
          <c:idx val="1"/>
          <c:order val="1"/>
          <c:tx>
            <c:v>Predicted Graduation %</c:v>
          </c:tx>
          <c:spPr>
            <a:ln w="28575">
              <a:noFill/>
            </a:ln>
          </c:spPr>
          <c:xVal>
            <c:numRef>
              <c:f>'Colleges and Universities'!$F$4:$F$52</c:f>
              <c:numCache>
                <c:formatCode>General</c:formatCode>
                <c:ptCount val="49"/>
                <c:pt idx="0">
                  <c:v>85</c:v>
                </c:pt>
                <c:pt idx="1">
                  <c:v>69</c:v>
                </c:pt>
                <c:pt idx="2">
                  <c:v>58</c:v>
                </c:pt>
                <c:pt idx="3">
                  <c:v>95</c:v>
                </c:pt>
                <c:pt idx="4">
                  <c:v>78</c:v>
                </c:pt>
                <c:pt idx="5">
                  <c:v>80</c:v>
                </c:pt>
                <c:pt idx="6">
                  <c:v>70</c:v>
                </c:pt>
                <c:pt idx="7">
                  <c:v>98</c:v>
                </c:pt>
                <c:pt idx="8">
                  <c:v>75</c:v>
                </c:pt>
                <c:pt idx="9">
                  <c:v>52</c:v>
                </c:pt>
                <c:pt idx="10">
                  <c:v>68</c:v>
                </c:pt>
                <c:pt idx="11">
                  <c:v>52</c:v>
                </c:pt>
                <c:pt idx="12">
                  <c:v>61</c:v>
                </c:pt>
                <c:pt idx="13">
                  <c:v>78</c:v>
                </c:pt>
                <c:pt idx="14">
                  <c:v>85</c:v>
                </c:pt>
                <c:pt idx="15">
                  <c:v>77</c:v>
                </c:pt>
                <c:pt idx="16">
                  <c:v>91</c:v>
                </c:pt>
                <c:pt idx="17">
                  <c:v>79</c:v>
                </c:pt>
                <c:pt idx="18">
                  <c:v>65</c:v>
                </c:pt>
                <c:pt idx="19">
                  <c:v>51</c:v>
                </c:pt>
                <c:pt idx="20">
                  <c:v>90</c:v>
                </c:pt>
                <c:pt idx="21">
                  <c:v>71</c:v>
                </c:pt>
                <c:pt idx="22">
                  <c:v>69</c:v>
                </c:pt>
                <c:pt idx="23">
                  <c:v>65</c:v>
                </c:pt>
                <c:pt idx="24">
                  <c:v>95</c:v>
                </c:pt>
                <c:pt idx="25">
                  <c:v>47</c:v>
                </c:pt>
                <c:pt idx="26">
                  <c:v>77</c:v>
                </c:pt>
                <c:pt idx="27">
                  <c:v>64</c:v>
                </c:pt>
                <c:pt idx="28">
                  <c:v>54</c:v>
                </c:pt>
                <c:pt idx="29">
                  <c:v>79</c:v>
                </c:pt>
                <c:pt idx="30">
                  <c:v>89</c:v>
                </c:pt>
                <c:pt idx="31">
                  <c:v>85</c:v>
                </c:pt>
                <c:pt idx="32">
                  <c:v>65</c:v>
                </c:pt>
                <c:pt idx="33">
                  <c:v>92</c:v>
                </c:pt>
                <c:pt idx="34">
                  <c:v>78</c:v>
                </c:pt>
                <c:pt idx="35">
                  <c:v>71</c:v>
                </c:pt>
                <c:pt idx="36">
                  <c:v>74</c:v>
                </c:pt>
                <c:pt idx="37">
                  <c:v>52</c:v>
                </c:pt>
                <c:pt idx="38">
                  <c:v>87</c:v>
                </c:pt>
                <c:pt idx="39">
                  <c:v>77</c:v>
                </c:pt>
                <c:pt idx="40">
                  <c:v>96</c:v>
                </c:pt>
                <c:pt idx="41">
                  <c:v>82</c:v>
                </c:pt>
                <c:pt idx="42">
                  <c:v>53</c:v>
                </c:pt>
                <c:pt idx="43">
                  <c:v>71</c:v>
                </c:pt>
                <c:pt idx="44">
                  <c:v>61</c:v>
                </c:pt>
                <c:pt idx="45">
                  <c:v>76</c:v>
                </c:pt>
                <c:pt idx="46">
                  <c:v>73</c:v>
                </c:pt>
                <c:pt idx="47">
                  <c:v>86</c:v>
                </c:pt>
                <c:pt idx="48">
                  <c:v>90</c:v>
                </c:pt>
              </c:numCache>
            </c:numRef>
          </c:xVal>
          <c:yVal>
            <c:numRef>
              <c:f>Sheet1!$B$28:$B$76</c:f>
              <c:numCache>
                <c:formatCode>General</c:formatCode>
                <c:ptCount val="49"/>
                <c:pt idx="0">
                  <c:v>89.692038122772104</c:v>
                </c:pt>
                <c:pt idx="1">
                  <c:v>78.967853724390636</c:v>
                </c:pt>
                <c:pt idx="2">
                  <c:v>86.437887536572902</c:v>
                </c:pt>
                <c:pt idx="3">
                  <c:v>74.729650620453242</c:v>
                </c:pt>
                <c:pt idx="4">
                  <c:v>89.380671954946791</c:v>
                </c:pt>
                <c:pt idx="5">
                  <c:v>87.890769657791679</c:v>
                </c:pt>
                <c:pt idx="6">
                  <c:v>80.417566314910502</c:v>
                </c:pt>
                <c:pt idx="7">
                  <c:v>81.200646768804916</c:v>
                </c:pt>
                <c:pt idx="8">
                  <c:v>87.220721314250326</c:v>
                </c:pt>
                <c:pt idx="9">
                  <c:v>77.196208081778948</c:v>
                </c:pt>
                <c:pt idx="10">
                  <c:v>85.867428790234811</c:v>
                </c:pt>
                <c:pt idx="11">
                  <c:v>81.869513381043404</c:v>
                </c:pt>
                <c:pt idx="12">
                  <c:v>86.753134655741604</c:v>
                </c:pt>
                <c:pt idx="13">
                  <c:v>83.096637668404924</c:v>
                </c:pt>
                <c:pt idx="14">
                  <c:v>83.758620427482995</c:v>
                </c:pt>
                <c:pt idx="15">
                  <c:v>82.602645879805408</c:v>
                </c:pt>
                <c:pt idx="16">
                  <c:v>85.864100409518144</c:v>
                </c:pt>
                <c:pt idx="17">
                  <c:v>87.984831040494399</c:v>
                </c:pt>
                <c:pt idx="18">
                  <c:v>77.236269508911292</c:v>
                </c:pt>
                <c:pt idx="19">
                  <c:v>84.850158443535463</c:v>
                </c:pt>
                <c:pt idx="20">
                  <c:v>91.081680144678671</c:v>
                </c:pt>
                <c:pt idx="21">
                  <c:v>87.55797297774572</c:v>
                </c:pt>
                <c:pt idx="22">
                  <c:v>81.479239578746387</c:v>
                </c:pt>
                <c:pt idx="23">
                  <c:v>88.141350286455861</c:v>
                </c:pt>
                <c:pt idx="24">
                  <c:v>85.012788358007342</c:v>
                </c:pt>
                <c:pt idx="25">
                  <c:v>78.345925779250209</c:v>
                </c:pt>
                <c:pt idx="26">
                  <c:v>78.358347434731201</c:v>
                </c:pt>
                <c:pt idx="27">
                  <c:v>80.671764666359678</c:v>
                </c:pt>
                <c:pt idx="28">
                  <c:v>78.458961091274858</c:v>
                </c:pt>
                <c:pt idx="29">
                  <c:v>88.28980018385775</c:v>
                </c:pt>
                <c:pt idx="30">
                  <c:v>89.169390326692422</c:v>
                </c:pt>
                <c:pt idx="31">
                  <c:v>90.046177816908866</c:v>
                </c:pt>
                <c:pt idx="32">
                  <c:v>75.79100465069456</c:v>
                </c:pt>
                <c:pt idx="33">
                  <c:v>88.720996311540944</c:v>
                </c:pt>
                <c:pt idx="34">
                  <c:v>89.858735451527423</c:v>
                </c:pt>
                <c:pt idx="35">
                  <c:v>74.532291988200313</c:v>
                </c:pt>
                <c:pt idx="36">
                  <c:v>83.016100977293164</c:v>
                </c:pt>
                <c:pt idx="37">
                  <c:v>73.467613889469987</c:v>
                </c:pt>
                <c:pt idx="38">
                  <c:v>81.547065828883248</c:v>
                </c:pt>
                <c:pt idx="39">
                  <c:v>81.266969774108347</c:v>
                </c:pt>
                <c:pt idx="40">
                  <c:v>70.193852887622626</c:v>
                </c:pt>
                <c:pt idx="41">
                  <c:v>73.804151577382754</c:v>
                </c:pt>
                <c:pt idx="42">
                  <c:v>88.539778253057818</c:v>
                </c:pt>
                <c:pt idx="43">
                  <c:v>75.738267455673878</c:v>
                </c:pt>
                <c:pt idx="44">
                  <c:v>87.197474050642725</c:v>
                </c:pt>
                <c:pt idx="45">
                  <c:v>79.595904646708902</c:v>
                </c:pt>
                <c:pt idx="46">
                  <c:v>87.520580998407809</c:v>
                </c:pt>
                <c:pt idx="47">
                  <c:v>89.938352906161626</c:v>
                </c:pt>
                <c:pt idx="48">
                  <c:v>88.640105406070944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496640"/>
        <c:axId val="348498560"/>
      </c:scatterChart>
      <c:valAx>
        <c:axId val="348496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Top 10% HS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48498560"/>
        <c:crosses val="autoZero"/>
        <c:crossBetween val="midCat"/>
      </c:valAx>
      <c:valAx>
        <c:axId val="348498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Graduation 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484966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Probability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Sheet1!$F$28:$F$76</c:f>
              <c:numCache>
                <c:formatCode>General</c:formatCode>
                <c:ptCount val="49"/>
                <c:pt idx="0">
                  <c:v>1.0204081632653061</c:v>
                </c:pt>
                <c:pt idx="1">
                  <c:v>3.0612244897959187</c:v>
                </c:pt>
                <c:pt idx="2">
                  <c:v>5.1020408163265305</c:v>
                </c:pt>
                <c:pt idx="3">
                  <c:v>7.1428571428571432</c:v>
                </c:pt>
                <c:pt idx="4">
                  <c:v>9.183673469387756</c:v>
                </c:pt>
                <c:pt idx="5">
                  <c:v>11.224489795918368</c:v>
                </c:pt>
                <c:pt idx="6">
                  <c:v>13.265306122448981</c:v>
                </c:pt>
                <c:pt idx="7">
                  <c:v>15.306122448979593</c:v>
                </c:pt>
                <c:pt idx="8">
                  <c:v>17.346938775510203</c:v>
                </c:pt>
                <c:pt idx="9">
                  <c:v>19.387755102040817</c:v>
                </c:pt>
                <c:pt idx="10">
                  <c:v>21.428571428571427</c:v>
                </c:pt>
                <c:pt idx="11">
                  <c:v>23.469387755102041</c:v>
                </c:pt>
                <c:pt idx="12">
                  <c:v>25.510204081632654</c:v>
                </c:pt>
                <c:pt idx="13">
                  <c:v>27.551020408163264</c:v>
                </c:pt>
                <c:pt idx="14">
                  <c:v>29.591836734693878</c:v>
                </c:pt>
                <c:pt idx="15">
                  <c:v>31.632653061224488</c:v>
                </c:pt>
                <c:pt idx="16">
                  <c:v>33.673469387755105</c:v>
                </c:pt>
                <c:pt idx="17">
                  <c:v>35.714285714285715</c:v>
                </c:pt>
                <c:pt idx="18">
                  <c:v>37.755102040816332</c:v>
                </c:pt>
                <c:pt idx="19">
                  <c:v>39.795918367346943</c:v>
                </c:pt>
                <c:pt idx="20">
                  <c:v>41.836734693877553</c:v>
                </c:pt>
                <c:pt idx="21">
                  <c:v>43.87755102040817</c:v>
                </c:pt>
                <c:pt idx="22">
                  <c:v>45.91836734693878</c:v>
                </c:pt>
                <c:pt idx="23">
                  <c:v>47.95918367346939</c:v>
                </c:pt>
                <c:pt idx="24">
                  <c:v>50.000000000000007</c:v>
                </c:pt>
                <c:pt idx="25">
                  <c:v>52.040816326530617</c:v>
                </c:pt>
                <c:pt idx="26">
                  <c:v>54.081632653061227</c:v>
                </c:pt>
                <c:pt idx="27">
                  <c:v>56.122448979591837</c:v>
                </c:pt>
                <c:pt idx="28">
                  <c:v>58.163265306122454</c:v>
                </c:pt>
                <c:pt idx="29">
                  <c:v>60.204081632653065</c:v>
                </c:pt>
                <c:pt idx="30">
                  <c:v>62.244897959183675</c:v>
                </c:pt>
                <c:pt idx="31">
                  <c:v>64.285714285714292</c:v>
                </c:pt>
                <c:pt idx="32">
                  <c:v>66.326530612244895</c:v>
                </c:pt>
                <c:pt idx="33">
                  <c:v>68.367346938775512</c:v>
                </c:pt>
                <c:pt idx="34">
                  <c:v>70.408163265306115</c:v>
                </c:pt>
                <c:pt idx="35">
                  <c:v>72.448979591836732</c:v>
                </c:pt>
                <c:pt idx="36">
                  <c:v>74.489795918367349</c:v>
                </c:pt>
                <c:pt idx="37">
                  <c:v>76.530612244897952</c:v>
                </c:pt>
                <c:pt idx="38">
                  <c:v>78.571428571428569</c:v>
                </c:pt>
                <c:pt idx="39">
                  <c:v>80.612244897959187</c:v>
                </c:pt>
                <c:pt idx="40">
                  <c:v>82.65306122448979</c:v>
                </c:pt>
                <c:pt idx="41">
                  <c:v>84.693877551020407</c:v>
                </c:pt>
                <c:pt idx="42">
                  <c:v>86.734693877551024</c:v>
                </c:pt>
                <c:pt idx="43">
                  <c:v>88.775510204081627</c:v>
                </c:pt>
                <c:pt idx="44">
                  <c:v>90.816326530612244</c:v>
                </c:pt>
                <c:pt idx="45">
                  <c:v>92.857142857142861</c:v>
                </c:pt>
                <c:pt idx="46">
                  <c:v>94.897959183673464</c:v>
                </c:pt>
                <c:pt idx="47">
                  <c:v>96.938775510204081</c:v>
                </c:pt>
                <c:pt idx="48">
                  <c:v>98.979591836734699</c:v>
                </c:pt>
              </c:numCache>
            </c:numRef>
          </c:xVal>
          <c:yVal>
            <c:numRef>
              <c:f>Sheet1!$G$28:$G$76</c:f>
              <c:numCache>
                <c:formatCode>General</c:formatCode>
                <c:ptCount val="49"/>
                <c:pt idx="0">
                  <c:v>61</c:v>
                </c:pt>
                <c:pt idx="1">
                  <c:v>68</c:v>
                </c:pt>
                <c:pt idx="2">
                  <c:v>72</c:v>
                </c:pt>
                <c:pt idx="3">
                  <c:v>73</c:v>
                </c:pt>
                <c:pt idx="4">
                  <c:v>73</c:v>
                </c:pt>
                <c:pt idx="5">
                  <c:v>73</c:v>
                </c:pt>
                <c:pt idx="6">
                  <c:v>73</c:v>
                </c:pt>
                <c:pt idx="7">
                  <c:v>74</c:v>
                </c:pt>
                <c:pt idx="8">
                  <c:v>75</c:v>
                </c:pt>
                <c:pt idx="9">
                  <c:v>76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78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82</c:v>
                </c:pt>
                <c:pt idx="18">
                  <c:v>83</c:v>
                </c:pt>
                <c:pt idx="19">
                  <c:v>83</c:v>
                </c:pt>
                <c:pt idx="20">
                  <c:v>84</c:v>
                </c:pt>
                <c:pt idx="21">
                  <c:v>84</c:v>
                </c:pt>
                <c:pt idx="22">
                  <c:v>84</c:v>
                </c:pt>
                <c:pt idx="23">
                  <c:v>85</c:v>
                </c:pt>
                <c:pt idx="24">
                  <c:v>85</c:v>
                </c:pt>
                <c:pt idx="25">
                  <c:v>86</c:v>
                </c:pt>
                <c:pt idx="26">
                  <c:v>86</c:v>
                </c:pt>
                <c:pt idx="27">
                  <c:v>86</c:v>
                </c:pt>
                <c:pt idx="28">
                  <c:v>86</c:v>
                </c:pt>
                <c:pt idx="29">
                  <c:v>87</c:v>
                </c:pt>
                <c:pt idx="30">
                  <c:v>87</c:v>
                </c:pt>
                <c:pt idx="31">
                  <c:v>88</c:v>
                </c:pt>
                <c:pt idx="32">
                  <c:v>88</c:v>
                </c:pt>
                <c:pt idx="33">
                  <c:v>88</c:v>
                </c:pt>
                <c:pt idx="34">
                  <c:v>88</c:v>
                </c:pt>
                <c:pt idx="35">
                  <c:v>88</c:v>
                </c:pt>
                <c:pt idx="36">
                  <c:v>89</c:v>
                </c:pt>
                <c:pt idx="37">
                  <c:v>89</c:v>
                </c:pt>
                <c:pt idx="38">
                  <c:v>90</c:v>
                </c:pt>
                <c:pt idx="39">
                  <c:v>90</c:v>
                </c:pt>
                <c:pt idx="40">
                  <c:v>90</c:v>
                </c:pt>
                <c:pt idx="41">
                  <c:v>90</c:v>
                </c:pt>
                <c:pt idx="42">
                  <c:v>91</c:v>
                </c:pt>
                <c:pt idx="43">
                  <c:v>91</c:v>
                </c:pt>
                <c:pt idx="44">
                  <c:v>92</c:v>
                </c:pt>
                <c:pt idx="45">
                  <c:v>93</c:v>
                </c:pt>
                <c:pt idx="46">
                  <c:v>93</c:v>
                </c:pt>
                <c:pt idx="47">
                  <c:v>93</c:v>
                </c:pt>
                <c:pt idx="48">
                  <c:v>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515328"/>
        <c:axId val="348402816"/>
      </c:scatterChart>
      <c:valAx>
        <c:axId val="34851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Percentile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48402816"/>
        <c:crosses val="autoZero"/>
        <c:crossBetween val="midCat"/>
      </c:valAx>
      <c:valAx>
        <c:axId val="3484028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Graduation 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485153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152400</xdr:rowOff>
    </xdr:from>
    <xdr:to>
      <xdr:col>15</xdr:col>
      <xdr:colOff>238125</xdr:colOff>
      <xdr:row>10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238125</xdr:colOff>
      <xdr:row>2</xdr:row>
      <xdr:rowOff>152400</xdr:rowOff>
    </xdr:from>
    <xdr:to>
      <xdr:col>16</xdr:col>
      <xdr:colOff>238125</xdr:colOff>
      <xdr:row>12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238125</xdr:colOff>
      <xdr:row>4</xdr:row>
      <xdr:rowOff>152400</xdr:rowOff>
    </xdr:from>
    <xdr:to>
      <xdr:col>17</xdr:col>
      <xdr:colOff>238125</xdr:colOff>
      <xdr:row>14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238125</xdr:colOff>
      <xdr:row>6</xdr:row>
      <xdr:rowOff>152400</xdr:rowOff>
    </xdr:from>
    <xdr:to>
      <xdr:col>18</xdr:col>
      <xdr:colOff>238125</xdr:colOff>
      <xdr:row>16</xdr:row>
      <xdr:rowOff>152400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238125</xdr:colOff>
      <xdr:row>8</xdr:row>
      <xdr:rowOff>152400</xdr:rowOff>
    </xdr:from>
    <xdr:to>
      <xdr:col>19</xdr:col>
      <xdr:colOff>238125</xdr:colOff>
      <xdr:row>18</xdr:row>
      <xdr:rowOff>152400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opLeftCell="A4" workbookViewId="0">
      <selection activeCell="L27" sqref="L27"/>
    </sheetView>
  </sheetViews>
  <sheetFormatPr defaultRowHeight="12.75" x14ac:dyDescent="0.2"/>
  <cols>
    <col min="1" max="1" width="21.140625" customWidth="1"/>
  </cols>
  <sheetData>
    <row r="1" spans="1:9" x14ac:dyDescent="0.2">
      <c r="A1" t="s">
        <v>74</v>
      </c>
    </row>
    <row r="2" spans="1:9" ht="13.5" thickBot="1" x14ac:dyDescent="0.25"/>
    <row r="3" spans="1:9" x14ac:dyDescent="0.2">
      <c r="A3" s="18" t="s">
        <v>75</v>
      </c>
      <c r="B3" s="18"/>
    </row>
    <row r="4" spans="1:9" x14ac:dyDescent="0.2">
      <c r="A4" s="4" t="s">
        <v>76</v>
      </c>
      <c r="B4" s="4">
        <v>0.73104448609378969</v>
      </c>
    </row>
    <row r="5" spans="1:9" x14ac:dyDescent="0.2">
      <c r="A5" s="4" t="s">
        <v>77</v>
      </c>
      <c r="B5" s="4">
        <v>0.53442604064813315</v>
      </c>
    </row>
    <row r="6" spans="1:9" x14ac:dyDescent="0.2">
      <c r="A6" s="4" t="s">
        <v>78</v>
      </c>
      <c r="B6" s="4">
        <v>0.49210113525250887</v>
      </c>
    </row>
    <row r="7" spans="1:9" x14ac:dyDescent="0.2">
      <c r="A7" s="4" t="s">
        <v>79</v>
      </c>
      <c r="B7" s="4">
        <v>5.3083381201013822</v>
      </c>
    </row>
    <row r="8" spans="1:9" ht="13.5" thickBot="1" x14ac:dyDescent="0.25">
      <c r="A8" s="16" t="s">
        <v>80</v>
      </c>
      <c r="B8" s="16">
        <v>49</v>
      </c>
    </row>
    <row r="10" spans="1:9" ht="13.5" thickBot="1" x14ac:dyDescent="0.25">
      <c r="A10" t="s">
        <v>81</v>
      </c>
    </row>
    <row r="11" spans="1:9" x14ac:dyDescent="0.2">
      <c r="A11" s="17"/>
      <c r="B11" s="17" t="s">
        <v>86</v>
      </c>
      <c r="C11" s="17" t="s">
        <v>87</v>
      </c>
      <c r="D11" s="17" t="s">
        <v>88</v>
      </c>
      <c r="E11" s="17" t="s">
        <v>89</v>
      </c>
      <c r="F11" s="17" t="s">
        <v>90</v>
      </c>
    </row>
    <row r="12" spans="1:9" x14ac:dyDescent="0.2">
      <c r="A12" s="4" t="s">
        <v>82</v>
      </c>
      <c r="B12" s="4">
        <v>4</v>
      </c>
      <c r="C12" s="4">
        <v>1423.2092662076509</v>
      </c>
      <c r="D12" s="4">
        <v>355.80231655191272</v>
      </c>
      <c r="E12" s="4">
        <v>12.626750979185523</v>
      </c>
      <c r="F12" s="4">
        <v>6.3315820118492076E-7</v>
      </c>
    </row>
    <row r="13" spans="1:9" x14ac:dyDescent="0.2">
      <c r="A13" s="4" t="s">
        <v>83</v>
      </c>
      <c r="B13" s="4">
        <v>44</v>
      </c>
      <c r="C13" s="4">
        <v>1239.8519582821448</v>
      </c>
      <c r="D13" s="4">
        <v>28.178453597321472</v>
      </c>
      <c r="E13" s="4"/>
      <c r="F13" s="4"/>
    </row>
    <row r="14" spans="1:9" ht="13.5" thickBot="1" x14ac:dyDescent="0.25">
      <c r="A14" s="16" t="s">
        <v>84</v>
      </c>
      <c r="B14" s="16">
        <v>48</v>
      </c>
      <c r="C14" s="16">
        <v>2663.0612244897957</v>
      </c>
      <c r="D14" s="16"/>
      <c r="E14" s="16"/>
      <c r="F14" s="16"/>
    </row>
    <row r="15" spans="1:9" ht="13.5" thickBot="1" x14ac:dyDescent="0.25"/>
    <row r="16" spans="1:9" x14ac:dyDescent="0.2">
      <c r="A16" s="17"/>
      <c r="B16" s="17" t="s">
        <v>91</v>
      </c>
      <c r="C16" s="17" t="s">
        <v>79</v>
      </c>
      <c r="D16" s="17" t="s">
        <v>92</v>
      </c>
      <c r="E16" s="17" t="s">
        <v>93</v>
      </c>
      <c r="F16" s="17" t="s">
        <v>94</v>
      </c>
      <c r="G16" s="17" t="s">
        <v>95</v>
      </c>
      <c r="H16" s="17" t="s">
        <v>96</v>
      </c>
      <c r="I16" s="17" t="s">
        <v>97</v>
      </c>
    </row>
    <row r="17" spans="1:9" x14ac:dyDescent="0.2">
      <c r="A17" s="4" t="s">
        <v>85</v>
      </c>
      <c r="B17" s="4">
        <v>17.920955871254435</v>
      </c>
      <c r="C17" s="4">
        <v>24.55722367053281</v>
      </c>
      <c r="D17" s="4">
        <v>0.72976310806496025</v>
      </c>
      <c r="E17" s="4">
        <v>0.46940246621023451</v>
      </c>
      <c r="F17" s="4">
        <v>-31.570876432700281</v>
      </c>
      <c r="G17" s="4">
        <v>67.412788175209158</v>
      </c>
      <c r="H17" s="4">
        <v>-31.570876432700281</v>
      </c>
      <c r="I17" s="4">
        <v>67.412788175209158</v>
      </c>
    </row>
    <row r="18" spans="1:9" x14ac:dyDescent="0.2">
      <c r="A18" s="4" t="s">
        <v>54</v>
      </c>
      <c r="B18" s="4">
        <v>7.2006284758803649E-2</v>
      </c>
      <c r="C18" s="4">
        <v>1.7983915447689014E-2</v>
      </c>
      <c r="D18" s="4">
        <v>4.0039270073445916</v>
      </c>
      <c r="E18" s="4">
        <v>2.361061663728128E-4</v>
      </c>
      <c r="F18" s="4">
        <v>3.5762084703992884E-2</v>
      </c>
      <c r="G18" s="4">
        <v>0.10825048481361441</v>
      </c>
      <c r="H18" s="4">
        <v>3.5762084703992884E-2</v>
      </c>
      <c r="I18" s="4">
        <v>0.10825048481361441</v>
      </c>
    </row>
    <row r="19" spans="1:9" x14ac:dyDescent="0.2">
      <c r="A19" s="4" t="s">
        <v>55</v>
      </c>
      <c r="B19" s="4">
        <v>-24.8592318044225</v>
      </c>
      <c r="C19" s="4">
        <v>8.3151848216027009</v>
      </c>
      <c r="D19" s="4">
        <v>-2.9896186720755336</v>
      </c>
      <c r="E19" s="4">
        <v>4.5595688927895107E-3</v>
      </c>
      <c r="F19" s="4">
        <v>-41.617385669387545</v>
      </c>
      <c r="G19" s="4">
        <v>-8.1010779394574541</v>
      </c>
      <c r="H19" s="4">
        <v>-41.617385669387545</v>
      </c>
      <c r="I19" s="4">
        <v>-8.1010779394574541</v>
      </c>
    </row>
    <row r="20" spans="1:9" x14ac:dyDescent="0.2">
      <c r="A20" s="4" t="s">
        <v>56</v>
      </c>
      <c r="B20" s="4">
        <v>-1.3564986043016595E-4</v>
      </c>
      <c r="C20" s="4">
        <v>6.5931432702256664E-5</v>
      </c>
      <c r="D20" s="4">
        <v>-2.0574383851592382</v>
      </c>
      <c r="E20" s="4">
        <v>4.5600178278281583E-2</v>
      </c>
      <c r="F20" s="4">
        <v>-2.6852593203491532E-4</v>
      </c>
      <c r="G20" s="4">
        <v>-2.773788825416603E-6</v>
      </c>
      <c r="H20" s="4">
        <v>-2.6852593203491532E-4</v>
      </c>
      <c r="I20" s="4">
        <v>-2.773788825416603E-6</v>
      </c>
    </row>
    <row r="21" spans="1:9" ht="13.5" thickBot="1" x14ac:dyDescent="0.25">
      <c r="A21" s="16" t="s">
        <v>2</v>
      </c>
      <c r="B21" s="16">
        <v>-0.16276448855197984</v>
      </c>
      <c r="C21" s="16">
        <v>7.9344517785731747E-2</v>
      </c>
      <c r="D21" s="16">
        <v>-2.0513640147328389</v>
      </c>
      <c r="E21" s="16">
        <v>4.6213847918543306E-2</v>
      </c>
      <c r="F21" s="16">
        <v>-0.3226728569072202</v>
      </c>
      <c r="G21" s="16">
        <v>-2.8561201967394756E-3</v>
      </c>
      <c r="H21" s="16">
        <v>-0.3226728569072202</v>
      </c>
      <c r="I21" s="16">
        <v>-2.8561201967394756E-3</v>
      </c>
    </row>
    <row r="25" spans="1:9" x14ac:dyDescent="0.2">
      <c r="A25" t="s">
        <v>98</v>
      </c>
      <c r="F25" t="s">
        <v>103</v>
      </c>
    </row>
    <row r="26" spans="1:9" ht="13.5" thickBot="1" x14ac:dyDescent="0.25"/>
    <row r="27" spans="1:9" x14ac:dyDescent="0.2">
      <c r="A27" s="17" t="s">
        <v>99</v>
      </c>
      <c r="B27" s="17" t="s">
        <v>100</v>
      </c>
      <c r="C27" s="17" t="s">
        <v>101</v>
      </c>
      <c r="D27" s="17" t="s">
        <v>102</v>
      </c>
      <c r="F27" s="17" t="s">
        <v>104</v>
      </c>
      <c r="G27" s="17" t="s">
        <v>57</v>
      </c>
    </row>
    <row r="28" spans="1:9" x14ac:dyDescent="0.2">
      <c r="A28" s="4">
        <v>1</v>
      </c>
      <c r="B28" s="4">
        <v>89.692038122772104</v>
      </c>
      <c r="C28" s="4">
        <v>3.3079618772278963</v>
      </c>
      <c r="D28" s="4">
        <v>0.65087291338666009</v>
      </c>
      <c r="F28" s="4">
        <v>1.0204081632653061</v>
      </c>
      <c r="G28" s="4">
        <v>61</v>
      </c>
    </row>
    <row r="29" spans="1:9" x14ac:dyDescent="0.2">
      <c r="A29" s="4">
        <v>2</v>
      </c>
      <c r="B29" s="4">
        <v>78.967853724390636</v>
      </c>
      <c r="C29" s="4">
        <v>1.0321462756093638</v>
      </c>
      <c r="D29" s="4">
        <v>0.20308458149766487</v>
      </c>
      <c r="F29" s="4">
        <v>3.0612244897959187</v>
      </c>
      <c r="G29" s="4">
        <v>68</v>
      </c>
    </row>
    <row r="30" spans="1:9" x14ac:dyDescent="0.2">
      <c r="A30" s="4">
        <v>3</v>
      </c>
      <c r="B30" s="4">
        <v>86.437887536572902</v>
      </c>
      <c r="C30" s="4">
        <v>1.5621124634270984</v>
      </c>
      <c r="D30" s="4">
        <v>0.30736046177183973</v>
      </c>
      <c r="F30" s="4">
        <v>5.1020408163265305</v>
      </c>
      <c r="G30" s="4">
        <v>72</v>
      </c>
    </row>
    <row r="31" spans="1:9" x14ac:dyDescent="0.2">
      <c r="A31" s="4">
        <v>4</v>
      </c>
      <c r="B31" s="4">
        <v>74.729650620453242</v>
      </c>
      <c r="C31" s="4">
        <v>-6.729650620453242</v>
      </c>
      <c r="D31" s="4">
        <v>-1.3241226676648861</v>
      </c>
      <c r="F31" s="4">
        <v>7.1428571428571432</v>
      </c>
      <c r="G31" s="4">
        <v>73</v>
      </c>
    </row>
    <row r="32" spans="1:9" x14ac:dyDescent="0.2">
      <c r="A32" s="4">
        <v>5</v>
      </c>
      <c r="B32" s="4">
        <v>89.380671954946791</v>
      </c>
      <c r="C32" s="4">
        <v>0.6193280450532086</v>
      </c>
      <c r="D32" s="4">
        <v>0.12185867430964815</v>
      </c>
      <c r="F32" s="4">
        <v>9.183673469387756</v>
      </c>
      <c r="G32" s="4">
        <v>73</v>
      </c>
    </row>
    <row r="33" spans="1:7" x14ac:dyDescent="0.2">
      <c r="A33" s="4">
        <v>6</v>
      </c>
      <c r="B33" s="4">
        <v>87.890769657791679</v>
      </c>
      <c r="C33" s="4">
        <v>2.1092303422083205</v>
      </c>
      <c r="D33" s="4">
        <v>0.4150111001240212</v>
      </c>
      <c r="F33" s="4">
        <v>11.224489795918368</v>
      </c>
      <c r="G33" s="4">
        <v>73</v>
      </c>
    </row>
    <row r="34" spans="1:7" x14ac:dyDescent="0.2">
      <c r="A34" s="4">
        <v>7</v>
      </c>
      <c r="B34" s="4">
        <v>80.417566314910502</v>
      </c>
      <c r="C34" s="4">
        <v>3.582433685089498</v>
      </c>
      <c r="D34" s="4">
        <v>0.70487784810346876</v>
      </c>
      <c r="F34" s="4">
        <v>13.265306122448981</v>
      </c>
      <c r="G34" s="4">
        <v>73</v>
      </c>
    </row>
    <row r="35" spans="1:7" x14ac:dyDescent="0.2">
      <c r="A35" s="4">
        <v>8</v>
      </c>
      <c r="B35" s="4">
        <v>81.200646768804916</v>
      </c>
      <c r="C35" s="4">
        <v>-6.2006467688049156</v>
      </c>
      <c r="D35" s="4">
        <v>-1.2200361361708625</v>
      </c>
      <c r="F35" s="4">
        <v>15.306122448979593</v>
      </c>
      <c r="G35" s="4">
        <v>74</v>
      </c>
    </row>
    <row r="36" spans="1:7" x14ac:dyDescent="0.2">
      <c r="A36" s="4">
        <v>9</v>
      </c>
      <c r="B36" s="4">
        <v>87.220721314250326</v>
      </c>
      <c r="C36" s="4">
        <v>-7.2207213142503264</v>
      </c>
      <c r="D36" s="4">
        <v>-1.4207454901196495</v>
      </c>
      <c r="F36" s="4">
        <v>17.346938775510203</v>
      </c>
      <c r="G36" s="4">
        <v>75</v>
      </c>
    </row>
    <row r="37" spans="1:7" x14ac:dyDescent="0.2">
      <c r="A37" s="4">
        <v>10</v>
      </c>
      <c r="B37" s="4">
        <v>77.196208081778948</v>
      </c>
      <c r="C37" s="4">
        <v>-0.19620808177894844</v>
      </c>
      <c r="D37" s="4">
        <v>-3.860580337899526E-2</v>
      </c>
      <c r="F37" s="4">
        <v>19.387755102040817</v>
      </c>
      <c r="G37" s="4">
        <v>76</v>
      </c>
    </row>
    <row r="38" spans="1:7" x14ac:dyDescent="0.2">
      <c r="A38" s="4">
        <v>11</v>
      </c>
      <c r="B38" s="4">
        <v>85.867428790234811</v>
      </c>
      <c r="C38" s="4">
        <v>-11.867428790234811</v>
      </c>
      <c r="D38" s="4">
        <v>-2.3350293134520044</v>
      </c>
      <c r="F38" s="4">
        <v>21.428571428571427</v>
      </c>
      <c r="G38" s="4">
        <v>77</v>
      </c>
    </row>
    <row r="39" spans="1:7" x14ac:dyDescent="0.2">
      <c r="A39" s="4">
        <v>12</v>
      </c>
      <c r="B39" s="4">
        <v>81.869513381043404</v>
      </c>
      <c r="C39" s="4">
        <v>2.1304866189565956</v>
      </c>
      <c r="D39" s="4">
        <v>0.41919347443436145</v>
      </c>
      <c r="F39" s="4">
        <v>23.469387755102041</v>
      </c>
      <c r="G39" s="4">
        <v>77</v>
      </c>
    </row>
    <row r="40" spans="1:7" x14ac:dyDescent="0.2">
      <c r="A40" s="4">
        <v>13</v>
      </c>
      <c r="B40" s="4">
        <v>86.753134655741604</v>
      </c>
      <c r="C40" s="4">
        <v>-1.7531346557416043</v>
      </c>
      <c r="D40" s="4">
        <v>-0.34494589215093469</v>
      </c>
      <c r="F40" s="4">
        <v>25.510204081632654</v>
      </c>
      <c r="G40" s="4">
        <v>77</v>
      </c>
    </row>
    <row r="41" spans="1:7" x14ac:dyDescent="0.2">
      <c r="A41" s="4">
        <v>14</v>
      </c>
      <c r="B41" s="4">
        <v>83.096637668404924</v>
      </c>
      <c r="C41" s="4">
        <v>6.9033623315950763</v>
      </c>
      <c r="D41" s="4">
        <v>1.3583020964843671</v>
      </c>
      <c r="F41" s="4">
        <v>27.551020408163264</v>
      </c>
      <c r="G41" s="4">
        <v>78</v>
      </c>
    </row>
    <row r="42" spans="1:7" x14ac:dyDescent="0.2">
      <c r="A42" s="4">
        <v>15</v>
      </c>
      <c r="B42" s="4">
        <v>83.758620427482995</v>
      </c>
      <c r="C42" s="4">
        <v>-0.7586204274829953</v>
      </c>
      <c r="D42" s="4">
        <v>-0.14926577334206489</v>
      </c>
      <c r="F42" s="4">
        <v>29.591836734693878</v>
      </c>
      <c r="G42" s="4">
        <v>80</v>
      </c>
    </row>
    <row r="43" spans="1:7" x14ac:dyDescent="0.2">
      <c r="A43" s="4">
        <v>16</v>
      </c>
      <c r="B43" s="4">
        <v>82.602645879805408</v>
      </c>
      <c r="C43" s="4">
        <v>6.397354120194592</v>
      </c>
      <c r="D43" s="4">
        <v>1.2587401755870795</v>
      </c>
      <c r="F43" s="4">
        <v>31.632653061224488</v>
      </c>
      <c r="G43" s="4">
        <v>80</v>
      </c>
    </row>
    <row r="44" spans="1:7" x14ac:dyDescent="0.2">
      <c r="A44" s="4">
        <v>17</v>
      </c>
      <c r="B44" s="4">
        <v>85.864100409518144</v>
      </c>
      <c r="C44" s="4">
        <v>5.1358995904818556</v>
      </c>
      <c r="D44" s="4">
        <v>1.0105370174699817</v>
      </c>
      <c r="F44" s="4">
        <v>33.673469387755105</v>
      </c>
      <c r="G44" s="4">
        <v>80</v>
      </c>
    </row>
    <row r="45" spans="1:7" x14ac:dyDescent="0.2">
      <c r="A45" s="4">
        <v>18</v>
      </c>
      <c r="B45" s="4">
        <v>87.984831040494399</v>
      </c>
      <c r="C45" s="4">
        <v>1.0151689595056013</v>
      </c>
      <c r="D45" s="4">
        <v>0.19974413332925908</v>
      </c>
      <c r="F45" s="4">
        <v>35.714285714285715</v>
      </c>
      <c r="G45" s="4">
        <v>82</v>
      </c>
    </row>
    <row r="46" spans="1:7" x14ac:dyDescent="0.2">
      <c r="A46" s="4">
        <v>19</v>
      </c>
      <c r="B46" s="4">
        <v>77.236269508911292</v>
      </c>
      <c r="C46" s="4">
        <v>-4.2362695089112918</v>
      </c>
      <c r="D46" s="4">
        <v>-0.83352625558877036</v>
      </c>
      <c r="F46" s="4">
        <v>37.755102040816332</v>
      </c>
      <c r="G46" s="4">
        <v>83</v>
      </c>
    </row>
    <row r="47" spans="1:7" x14ac:dyDescent="0.2">
      <c r="A47" s="4">
        <v>20</v>
      </c>
      <c r="B47" s="4">
        <v>84.850158443535463</v>
      </c>
      <c r="C47" s="4">
        <v>0.14984155646453701</v>
      </c>
      <c r="D47" s="4">
        <v>2.9482749203927999E-2</v>
      </c>
      <c r="F47" s="4">
        <v>39.795918367346943</v>
      </c>
      <c r="G47" s="4">
        <v>83</v>
      </c>
    </row>
    <row r="48" spans="1:7" x14ac:dyDescent="0.2">
      <c r="A48" s="4">
        <v>21</v>
      </c>
      <c r="B48" s="4">
        <v>91.081680144678671</v>
      </c>
      <c r="C48" s="4">
        <v>-1.0816801446786712</v>
      </c>
      <c r="D48" s="4">
        <v>-0.21283084063517077</v>
      </c>
      <c r="F48" s="4">
        <v>41.836734693877553</v>
      </c>
      <c r="G48" s="4">
        <v>84</v>
      </c>
    </row>
    <row r="49" spans="1:7" x14ac:dyDescent="0.2">
      <c r="A49" s="4">
        <v>22</v>
      </c>
      <c r="B49" s="4">
        <v>87.55797297774572</v>
      </c>
      <c r="C49" s="4">
        <v>-0.5579729777457203</v>
      </c>
      <c r="D49" s="4">
        <v>-0.10978648215883507</v>
      </c>
      <c r="F49" s="4">
        <v>43.87755102040817</v>
      </c>
      <c r="G49" s="4">
        <v>84</v>
      </c>
    </row>
    <row r="50" spans="1:7" x14ac:dyDescent="0.2">
      <c r="A50" s="4">
        <v>23</v>
      </c>
      <c r="B50" s="4">
        <v>81.479239578746387</v>
      </c>
      <c r="C50" s="4">
        <v>4.5207604212536125</v>
      </c>
      <c r="D50" s="4">
        <v>0.88950254425853204</v>
      </c>
      <c r="F50" s="4">
        <v>45.91836734693878</v>
      </c>
      <c r="G50" s="4">
        <v>84</v>
      </c>
    </row>
    <row r="51" spans="1:7" x14ac:dyDescent="0.2">
      <c r="A51" s="4">
        <v>24</v>
      </c>
      <c r="B51" s="4">
        <v>88.141350286455861</v>
      </c>
      <c r="C51" s="4">
        <v>3.8586497135441391</v>
      </c>
      <c r="D51" s="4">
        <v>0.75922597478593923</v>
      </c>
      <c r="F51" s="4">
        <v>47.95918367346939</v>
      </c>
      <c r="G51" s="4">
        <v>85</v>
      </c>
    </row>
    <row r="52" spans="1:7" x14ac:dyDescent="0.2">
      <c r="A52" s="4">
        <v>25</v>
      </c>
      <c r="B52" s="4">
        <v>85.012788358007342</v>
      </c>
      <c r="C52" s="4">
        <v>0.98721164199265843</v>
      </c>
      <c r="D52" s="4">
        <v>0.19424326561207306</v>
      </c>
      <c r="F52" s="4">
        <v>50.000000000000007</v>
      </c>
      <c r="G52" s="4">
        <v>85</v>
      </c>
    </row>
    <row r="53" spans="1:7" x14ac:dyDescent="0.2">
      <c r="A53" s="4">
        <v>26</v>
      </c>
      <c r="B53" s="4">
        <v>78.345925779250209</v>
      </c>
      <c r="C53" s="4">
        <v>4.6540742207497914</v>
      </c>
      <c r="D53" s="4">
        <v>0.9157333003231809</v>
      </c>
      <c r="F53" s="4">
        <v>52.040816326530617</v>
      </c>
      <c r="G53" s="4">
        <v>86</v>
      </c>
    </row>
    <row r="54" spans="1:7" x14ac:dyDescent="0.2">
      <c r="A54" s="4">
        <v>27</v>
      </c>
      <c r="B54" s="4">
        <v>78.358347434731201</v>
      </c>
      <c r="C54" s="4">
        <v>3.6416525652687994</v>
      </c>
      <c r="D54" s="4">
        <v>0.71652972515052149</v>
      </c>
      <c r="F54" s="4">
        <v>54.081632653061227</v>
      </c>
      <c r="G54" s="4">
        <v>86</v>
      </c>
    </row>
    <row r="55" spans="1:7" x14ac:dyDescent="0.2">
      <c r="A55" s="4">
        <v>28</v>
      </c>
      <c r="B55" s="4">
        <v>80.671764666359678</v>
      </c>
      <c r="C55" s="4">
        <v>-3.6717646663596781</v>
      </c>
      <c r="D55" s="4">
        <v>-0.72245456699955701</v>
      </c>
      <c r="F55" s="4">
        <v>56.122448979591837</v>
      </c>
      <c r="G55" s="4">
        <v>86</v>
      </c>
    </row>
    <row r="56" spans="1:7" x14ac:dyDescent="0.2">
      <c r="A56" s="4">
        <v>29</v>
      </c>
      <c r="B56" s="4">
        <v>78.458961091274858</v>
      </c>
      <c r="C56" s="4">
        <v>-6.4589610912748583</v>
      </c>
      <c r="D56" s="4">
        <v>-1.2708619321973895</v>
      </c>
      <c r="F56" s="4">
        <v>58.163265306122454</v>
      </c>
      <c r="G56" s="4">
        <v>86</v>
      </c>
    </row>
    <row r="57" spans="1:7" x14ac:dyDescent="0.2">
      <c r="A57" s="4">
        <v>30</v>
      </c>
      <c r="B57" s="4">
        <v>88.28980018385775</v>
      </c>
      <c r="C57" s="4">
        <v>-8.28980018385775</v>
      </c>
      <c r="D57" s="4">
        <v>-1.6310969102166117</v>
      </c>
      <c r="F57" s="4">
        <v>60.204081632653065</v>
      </c>
      <c r="G57" s="4">
        <v>87</v>
      </c>
    </row>
    <row r="58" spans="1:7" x14ac:dyDescent="0.2">
      <c r="A58" s="4">
        <v>31</v>
      </c>
      <c r="B58" s="4">
        <v>89.169390326692422</v>
      </c>
      <c r="C58" s="4">
        <v>3.8306096733075776</v>
      </c>
      <c r="D58" s="4">
        <v>0.75370883058730542</v>
      </c>
      <c r="F58" s="4">
        <v>62.244897959183675</v>
      </c>
      <c r="G58" s="4">
        <v>87</v>
      </c>
    </row>
    <row r="59" spans="1:7" x14ac:dyDescent="0.2">
      <c r="A59" s="4">
        <v>32</v>
      </c>
      <c r="B59" s="4">
        <v>90.046177816908866</v>
      </c>
      <c r="C59" s="4">
        <v>-2.046177816908866</v>
      </c>
      <c r="D59" s="4">
        <v>-0.40260491699338813</v>
      </c>
      <c r="F59" s="4">
        <v>64.285714285714292</v>
      </c>
      <c r="G59" s="4">
        <v>88</v>
      </c>
    </row>
    <row r="60" spans="1:7" x14ac:dyDescent="0.2">
      <c r="A60" s="4">
        <v>33</v>
      </c>
      <c r="B60" s="4">
        <v>75.79100465069456</v>
      </c>
      <c r="C60" s="4">
        <v>11.20899534930544</v>
      </c>
      <c r="D60" s="4">
        <v>2.205476281139541</v>
      </c>
      <c r="F60" s="4">
        <v>66.326530612244895</v>
      </c>
      <c r="G60" s="4">
        <v>88</v>
      </c>
    </row>
    <row r="61" spans="1:7" x14ac:dyDescent="0.2">
      <c r="A61" s="4">
        <v>34</v>
      </c>
      <c r="B61" s="4">
        <v>88.720996311540944</v>
      </c>
      <c r="C61" s="4">
        <v>-0.72099631154094368</v>
      </c>
      <c r="D61" s="4">
        <v>-0.14186287123325272</v>
      </c>
      <c r="F61" s="4">
        <v>68.367346938775512</v>
      </c>
      <c r="G61" s="4">
        <v>88</v>
      </c>
    </row>
    <row r="62" spans="1:7" x14ac:dyDescent="0.2">
      <c r="A62" s="4">
        <v>35</v>
      </c>
      <c r="B62" s="4">
        <v>89.858735451527423</v>
      </c>
      <c r="C62" s="4">
        <v>-1.8587354515274228</v>
      </c>
      <c r="D62" s="4">
        <v>-0.36572385155918036</v>
      </c>
      <c r="F62" s="4">
        <v>70.408163265306115</v>
      </c>
      <c r="G62" s="4">
        <v>88</v>
      </c>
    </row>
    <row r="63" spans="1:7" x14ac:dyDescent="0.2">
      <c r="A63" s="4">
        <v>36</v>
      </c>
      <c r="B63" s="4">
        <v>74.532291988200313</v>
      </c>
      <c r="C63" s="4">
        <v>2.4677080117996866</v>
      </c>
      <c r="D63" s="4">
        <v>0.48554498589737244</v>
      </c>
      <c r="F63" s="4">
        <v>72.448979591836732</v>
      </c>
      <c r="G63" s="4">
        <v>88</v>
      </c>
    </row>
    <row r="64" spans="1:7" x14ac:dyDescent="0.2">
      <c r="A64" s="4">
        <v>37</v>
      </c>
      <c r="B64" s="4">
        <v>83.016100977293164</v>
      </c>
      <c r="C64" s="4">
        <v>-10.016100977293164</v>
      </c>
      <c r="D64" s="4">
        <v>-1.970762985131175</v>
      </c>
      <c r="F64" s="4">
        <v>74.489795918367349</v>
      </c>
      <c r="G64" s="4">
        <v>89</v>
      </c>
    </row>
    <row r="65" spans="1:7" x14ac:dyDescent="0.2">
      <c r="A65" s="4">
        <v>38</v>
      </c>
      <c r="B65" s="4">
        <v>73.467613889469987</v>
      </c>
      <c r="C65" s="4">
        <v>-0.4676138894699875</v>
      </c>
      <c r="D65" s="4">
        <v>-9.2007473445991667E-2</v>
      </c>
      <c r="F65" s="4">
        <v>76.530612244897952</v>
      </c>
      <c r="G65" s="4">
        <v>89</v>
      </c>
    </row>
    <row r="66" spans="1:7" x14ac:dyDescent="0.2">
      <c r="A66" s="4">
        <v>39</v>
      </c>
      <c r="B66" s="4">
        <v>81.547065828883248</v>
      </c>
      <c r="C66" s="4">
        <v>4.4529341711167518</v>
      </c>
      <c r="D66" s="4">
        <v>0.87615708543248716</v>
      </c>
      <c r="F66" s="4">
        <v>78.571428571428569</v>
      </c>
      <c r="G66" s="4">
        <v>90</v>
      </c>
    </row>
    <row r="67" spans="1:7" x14ac:dyDescent="0.2">
      <c r="A67" s="4">
        <v>40</v>
      </c>
      <c r="B67" s="4">
        <v>81.266969774108347</v>
      </c>
      <c r="C67" s="4">
        <v>6.7330302258916532</v>
      </c>
      <c r="D67" s="4">
        <v>1.3247876371292981</v>
      </c>
      <c r="F67" s="4">
        <v>80.612244897959187</v>
      </c>
      <c r="G67" s="4">
        <v>90</v>
      </c>
    </row>
    <row r="68" spans="1:7" x14ac:dyDescent="0.2">
      <c r="A68" s="4">
        <v>41</v>
      </c>
      <c r="B68" s="4">
        <v>70.193852887622626</v>
      </c>
      <c r="C68" s="4">
        <v>-9.1938528876226258</v>
      </c>
      <c r="D68" s="4">
        <v>-1.8089778650139614</v>
      </c>
      <c r="F68" s="4">
        <v>82.65306122448979</v>
      </c>
      <c r="G68" s="4">
        <v>90</v>
      </c>
    </row>
    <row r="69" spans="1:7" x14ac:dyDescent="0.2">
      <c r="A69" s="4">
        <v>42</v>
      </c>
      <c r="B69" s="4">
        <v>73.804151577382754</v>
      </c>
      <c r="C69" s="4">
        <v>-0.80415157738275411</v>
      </c>
      <c r="D69" s="4">
        <v>-0.15822445947116115</v>
      </c>
      <c r="F69" s="4">
        <v>84.693877551020407</v>
      </c>
      <c r="G69" s="4">
        <v>90</v>
      </c>
    </row>
    <row r="70" spans="1:7" x14ac:dyDescent="0.2">
      <c r="A70" s="4">
        <v>43</v>
      </c>
      <c r="B70" s="4">
        <v>88.539778253057818</v>
      </c>
      <c r="C70" s="4">
        <v>-4.5397782530578183</v>
      </c>
      <c r="D70" s="4">
        <v>-0.89324448326874639</v>
      </c>
      <c r="F70" s="4">
        <v>86.734693877551024</v>
      </c>
      <c r="G70" s="4">
        <v>91</v>
      </c>
    </row>
    <row r="71" spans="1:7" x14ac:dyDescent="0.2">
      <c r="A71" s="4">
        <v>44</v>
      </c>
      <c r="B71" s="4">
        <v>75.738267455673878</v>
      </c>
      <c r="C71" s="4">
        <v>0.26173254432612225</v>
      </c>
      <c r="D71" s="4">
        <v>5.1498363637855808E-2</v>
      </c>
      <c r="F71" s="4">
        <v>88.775510204081627</v>
      </c>
      <c r="G71" s="4">
        <v>91</v>
      </c>
    </row>
    <row r="72" spans="1:7" x14ac:dyDescent="0.2">
      <c r="A72" s="4">
        <v>45</v>
      </c>
      <c r="B72" s="4">
        <v>87.197474050642725</v>
      </c>
      <c r="C72" s="4">
        <v>-9.1974740506427253</v>
      </c>
      <c r="D72" s="4">
        <v>-1.8096903632265211</v>
      </c>
      <c r="F72" s="4">
        <v>90.816326530612244</v>
      </c>
      <c r="G72" s="4">
        <v>92</v>
      </c>
    </row>
    <row r="73" spans="1:7" x14ac:dyDescent="0.2">
      <c r="A73" s="4">
        <v>46</v>
      </c>
      <c r="B73" s="4">
        <v>79.595904646708902</v>
      </c>
      <c r="C73" s="4">
        <v>6.4040953532910976</v>
      </c>
      <c r="D73" s="4">
        <v>1.2600665772169006</v>
      </c>
      <c r="F73" s="4">
        <v>92.857142857142861</v>
      </c>
      <c r="G73" s="4">
        <v>93</v>
      </c>
    </row>
    <row r="74" spans="1:7" x14ac:dyDescent="0.2">
      <c r="A74" s="4">
        <v>47</v>
      </c>
      <c r="B74" s="4">
        <v>87.520580998407809</v>
      </c>
      <c r="C74" s="4">
        <v>3.4794190015921913</v>
      </c>
      <c r="D74" s="4">
        <v>0.68460873084698903</v>
      </c>
      <c r="F74" s="4">
        <v>94.897959183673464</v>
      </c>
      <c r="G74" s="4">
        <v>93</v>
      </c>
    </row>
    <row r="75" spans="1:7" x14ac:dyDescent="0.2">
      <c r="A75" s="4">
        <v>48</v>
      </c>
      <c r="B75" s="4">
        <v>89.938352906161626</v>
      </c>
      <c r="C75" s="4">
        <v>3.0616470938383742</v>
      </c>
      <c r="D75" s="4">
        <v>0.60240814062776371</v>
      </c>
      <c r="F75" s="4">
        <v>96.938775510204081</v>
      </c>
      <c r="G75" s="4">
        <v>93</v>
      </c>
    </row>
    <row r="76" spans="1:7" ht="13.5" thickBot="1" x14ac:dyDescent="0.25">
      <c r="A76" s="16">
        <v>49</v>
      </c>
      <c r="B76" s="16">
        <v>88.640105406070944</v>
      </c>
      <c r="C76" s="16">
        <v>4.3598945939290559</v>
      </c>
      <c r="D76" s="16">
        <v>0.85785066507096652</v>
      </c>
      <c r="F76" s="16">
        <v>98.979591836734699</v>
      </c>
      <c r="G76" s="16">
        <v>93</v>
      </c>
    </row>
  </sheetData>
  <sortState ref="G28:G76">
    <sortCondition ref="G28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zoomScaleNormal="100" zoomScalePageLayoutView="150" workbookViewId="0">
      <selection activeCell="I5" sqref="I5"/>
    </sheetView>
  </sheetViews>
  <sheetFormatPr defaultColWidth="8.85546875" defaultRowHeight="12.75" x14ac:dyDescent="0.2"/>
  <cols>
    <col min="1" max="1" width="24.85546875" style="2" bestFit="1" customWidth="1"/>
    <col min="2" max="2" width="9" style="2" bestFit="1" customWidth="1"/>
    <col min="3" max="3" width="12" style="2" bestFit="1" customWidth="1"/>
    <col min="4" max="4" width="16.42578125" style="2" bestFit="1" customWidth="1"/>
    <col min="5" max="5" width="20.7109375" style="2" bestFit="1" customWidth="1"/>
    <col min="6" max="6" width="11.5703125" style="2" bestFit="1" customWidth="1"/>
    <col min="7" max="7" width="13.28515625" style="2" bestFit="1" customWidth="1"/>
    <col min="9" max="16384" width="8.85546875" style="2"/>
  </cols>
  <sheetData>
    <row r="1" spans="1:10" x14ac:dyDescent="0.2">
      <c r="A1" s="1" t="s">
        <v>58</v>
      </c>
    </row>
    <row r="3" spans="1:10" ht="13.5" thickBot="1" x14ac:dyDescent="0.25">
      <c r="A3" s="15" t="s">
        <v>0</v>
      </c>
      <c r="B3" s="15" t="s">
        <v>1</v>
      </c>
      <c r="C3" s="15" t="s">
        <v>54</v>
      </c>
      <c r="D3" s="15" t="s">
        <v>55</v>
      </c>
      <c r="E3" s="15" t="s">
        <v>56</v>
      </c>
      <c r="F3" s="15" t="s">
        <v>2</v>
      </c>
      <c r="G3" s="15" t="s">
        <v>57</v>
      </c>
      <c r="H3" s="1" t="s">
        <v>73</v>
      </c>
    </row>
    <row r="4" spans="1:10" ht="13.5" thickTop="1" x14ac:dyDescent="0.2">
      <c r="A4" s="2" t="s">
        <v>3</v>
      </c>
      <c r="B4" s="2" t="s">
        <v>4</v>
      </c>
      <c r="C4" s="2">
        <v>1315</v>
      </c>
      <c r="D4" s="6">
        <v>0.22</v>
      </c>
      <c r="E4" s="5">
        <v>26636</v>
      </c>
      <c r="F4" s="2">
        <v>85</v>
      </c>
      <c r="G4" s="2">
        <v>93</v>
      </c>
      <c r="J4" s="7"/>
    </row>
    <row r="5" spans="1:10" x14ac:dyDescent="0.2">
      <c r="A5" s="2" t="s">
        <v>28</v>
      </c>
      <c r="B5" s="2" t="s">
        <v>4</v>
      </c>
      <c r="C5" s="2">
        <v>1220</v>
      </c>
      <c r="D5" s="6">
        <v>0.53</v>
      </c>
      <c r="E5" s="5">
        <v>17653</v>
      </c>
      <c r="F5" s="2">
        <v>69</v>
      </c>
      <c r="G5" s="2">
        <v>80</v>
      </c>
      <c r="J5" s="7"/>
    </row>
    <row r="6" spans="1:10" x14ac:dyDescent="0.2">
      <c r="A6" s="2" t="s">
        <v>23</v>
      </c>
      <c r="B6" s="2" t="s">
        <v>4</v>
      </c>
      <c r="C6" s="2">
        <v>1240</v>
      </c>
      <c r="D6" s="6">
        <v>0.36</v>
      </c>
      <c r="E6" s="5">
        <v>17554</v>
      </c>
      <c r="F6" s="2">
        <v>58</v>
      </c>
      <c r="G6" s="2">
        <v>88</v>
      </c>
      <c r="J6" s="7"/>
    </row>
    <row r="7" spans="1:10" x14ac:dyDescent="0.2">
      <c r="A7" s="2" t="s">
        <v>41</v>
      </c>
      <c r="B7" s="2" t="s">
        <v>53</v>
      </c>
      <c r="C7" s="2">
        <v>1176</v>
      </c>
      <c r="D7" s="6">
        <v>0.37</v>
      </c>
      <c r="E7" s="5">
        <v>23665</v>
      </c>
      <c r="F7" s="2">
        <v>95</v>
      </c>
      <c r="G7" s="2">
        <v>68</v>
      </c>
      <c r="J7" s="7"/>
    </row>
    <row r="8" spans="1:10" x14ac:dyDescent="0.2">
      <c r="A8" s="2" t="s">
        <v>7</v>
      </c>
      <c r="B8" s="2" t="s">
        <v>4</v>
      </c>
      <c r="C8" s="2">
        <v>1300</v>
      </c>
      <c r="D8" s="6">
        <v>0.24</v>
      </c>
      <c r="E8" s="5">
        <v>25703</v>
      </c>
      <c r="F8" s="2">
        <v>78</v>
      </c>
      <c r="G8" s="2">
        <v>90</v>
      </c>
    </row>
    <row r="9" spans="1:10" x14ac:dyDescent="0.2">
      <c r="A9" s="2" t="s">
        <v>39</v>
      </c>
      <c r="B9" s="2" t="s">
        <v>53</v>
      </c>
      <c r="C9" s="2">
        <v>1281</v>
      </c>
      <c r="D9" s="6">
        <v>0.24</v>
      </c>
      <c r="E9" s="5">
        <v>24201</v>
      </c>
      <c r="F9" s="2">
        <v>80</v>
      </c>
      <c r="G9" s="2">
        <v>90</v>
      </c>
    </row>
    <row r="10" spans="1:10" x14ac:dyDescent="0.2">
      <c r="A10" s="2" t="s">
        <v>26</v>
      </c>
      <c r="B10" s="2" t="s">
        <v>4</v>
      </c>
      <c r="C10" s="2">
        <v>1255</v>
      </c>
      <c r="D10" s="6">
        <v>0.56000000000000005</v>
      </c>
      <c r="E10" s="5">
        <v>18847</v>
      </c>
      <c r="F10" s="2">
        <v>70</v>
      </c>
      <c r="G10" s="2">
        <v>84</v>
      </c>
      <c r="J10" s="8"/>
    </row>
    <row r="11" spans="1:10" x14ac:dyDescent="0.2">
      <c r="A11" s="2" t="s">
        <v>33</v>
      </c>
      <c r="B11" s="2" t="s">
        <v>53</v>
      </c>
      <c r="C11" s="2">
        <v>1400</v>
      </c>
      <c r="D11" s="6">
        <v>0.31</v>
      </c>
      <c r="E11" s="5">
        <v>102262</v>
      </c>
      <c r="F11" s="2">
        <v>98</v>
      </c>
      <c r="G11" s="2">
        <v>75</v>
      </c>
      <c r="J11" s="7"/>
    </row>
    <row r="12" spans="1:10" x14ac:dyDescent="0.2">
      <c r="A12" s="2" t="s">
        <v>15</v>
      </c>
      <c r="B12" s="2" t="s">
        <v>4</v>
      </c>
      <c r="C12" s="2">
        <v>1300</v>
      </c>
      <c r="D12" s="6">
        <v>0.4</v>
      </c>
      <c r="E12" s="5">
        <v>15904</v>
      </c>
      <c r="F12" s="2">
        <v>75</v>
      </c>
      <c r="G12" s="2">
        <v>80</v>
      </c>
    </row>
    <row r="13" spans="1:10" x14ac:dyDescent="0.2">
      <c r="A13" s="2" t="s">
        <v>49</v>
      </c>
      <c r="B13" s="2" t="s">
        <v>53</v>
      </c>
      <c r="C13" s="2">
        <v>1225</v>
      </c>
      <c r="D13" s="6">
        <v>0.64</v>
      </c>
      <c r="E13" s="5">
        <v>33607</v>
      </c>
      <c r="F13" s="2">
        <v>52</v>
      </c>
      <c r="G13" s="2">
        <v>77</v>
      </c>
    </row>
    <row r="14" spans="1:10" x14ac:dyDescent="0.2">
      <c r="A14" s="2" t="s">
        <v>16</v>
      </c>
      <c r="B14" s="2" t="s">
        <v>4</v>
      </c>
      <c r="C14" s="2">
        <v>1260</v>
      </c>
      <c r="D14" s="6">
        <v>0.36</v>
      </c>
      <c r="E14" s="5">
        <v>20377</v>
      </c>
      <c r="F14" s="2">
        <v>68</v>
      </c>
      <c r="G14" s="2">
        <v>74</v>
      </c>
    </row>
    <row r="15" spans="1:10" x14ac:dyDescent="0.2">
      <c r="A15" s="2" t="s">
        <v>21</v>
      </c>
      <c r="B15" s="2" t="s">
        <v>4</v>
      </c>
      <c r="C15" s="2">
        <v>1200</v>
      </c>
      <c r="D15" s="6">
        <v>0.46</v>
      </c>
      <c r="E15" s="5">
        <v>18872</v>
      </c>
      <c r="F15" s="2">
        <v>52</v>
      </c>
      <c r="G15" s="2">
        <v>84</v>
      </c>
    </row>
    <row r="16" spans="1:10" x14ac:dyDescent="0.2">
      <c r="A16" s="2" t="s">
        <v>25</v>
      </c>
      <c r="B16" s="2" t="s">
        <v>4</v>
      </c>
      <c r="C16" s="2">
        <v>1258</v>
      </c>
      <c r="D16" s="6">
        <v>0.38</v>
      </c>
      <c r="E16" s="5">
        <v>17520</v>
      </c>
      <c r="F16" s="2">
        <v>61</v>
      </c>
      <c r="G16" s="2">
        <v>85</v>
      </c>
    </row>
    <row r="17" spans="1:7" x14ac:dyDescent="0.2">
      <c r="A17" s="2" t="s">
        <v>37</v>
      </c>
      <c r="B17" s="2" t="s">
        <v>53</v>
      </c>
      <c r="C17" s="2">
        <v>1268</v>
      </c>
      <c r="D17" s="6">
        <v>0.28999999999999998</v>
      </c>
      <c r="E17" s="5">
        <v>45879</v>
      </c>
      <c r="F17" s="2">
        <v>78</v>
      </c>
      <c r="G17" s="2">
        <v>90</v>
      </c>
    </row>
    <row r="18" spans="1:7" x14ac:dyDescent="0.2">
      <c r="A18" s="2" t="s">
        <v>36</v>
      </c>
      <c r="B18" s="2" t="s">
        <v>53</v>
      </c>
      <c r="C18" s="2">
        <v>1280</v>
      </c>
      <c r="D18" s="6">
        <v>0.3</v>
      </c>
      <c r="E18" s="5">
        <v>37137</v>
      </c>
      <c r="F18" s="2">
        <v>85</v>
      </c>
      <c r="G18" s="2">
        <v>83</v>
      </c>
    </row>
    <row r="19" spans="1:7" x14ac:dyDescent="0.2">
      <c r="A19" s="2" t="s">
        <v>13</v>
      </c>
      <c r="B19" s="2" t="s">
        <v>4</v>
      </c>
      <c r="C19" s="2">
        <v>1230</v>
      </c>
      <c r="D19" s="6">
        <v>0.36</v>
      </c>
      <c r="E19" s="5">
        <v>17721</v>
      </c>
      <c r="F19" s="2">
        <v>77</v>
      </c>
      <c r="G19" s="2">
        <v>89</v>
      </c>
    </row>
    <row r="20" spans="1:7" x14ac:dyDescent="0.2">
      <c r="A20" s="2" t="s">
        <v>35</v>
      </c>
      <c r="B20" s="2" t="s">
        <v>53</v>
      </c>
      <c r="C20" s="2">
        <v>1310</v>
      </c>
      <c r="D20" s="6">
        <v>0.25</v>
      </c>
      <c r="E20" s="5">
        <v>39504</v>
      </c>
      <c r="F20" s="2">
        <v>91</v>
      </c>
      <c r="G20" s="2">
        <v>91</v>
      </c>
    </row>
    <row r="21" spans="1:7" x14ac:dyDescent="0.2">
      <c r="A21" s="2" t="s">
        <v>46</v>
      </c>
      <c r="B21" s="2" t="s">
        <v>53</v>
      </c>
      <c r="C21" s="2">
        <v>1278</v>
      </c>
      <c r="D21" s="6">
        <v>0.24</v>
      </c>
      <c r="E21" s="5">
        <v>23115</v>
      </c>
      <c r="F21" s="2">
        <v>79</v>
      </c>
      <c r="G21" s="2">
        <v>89</v>
      </c>
    </row>
    <row r="22" spans="1:7" x14ac:dyDescent="0.2">
      <c r="A22" s="2" t="s">
        <v>19</v>
      </c>
      <c r="B22" s="2" t="s">
        <v>4</v>
      </c>
      <c r="C22" s="2">
        <v>1244</v>
      </c>
      <c r="D22" s="6">
        <v>0.67</v>
      </c>
      <c r="E22" s="5">
        <v>22301</v>
      </c>
      <c r="F22" s="2">
        <v>65</v>
      </c>
      <c r="G22" s="2">
        <v>73</v>
      </c>
    </row>
    <row r="23" spans="1:7" x14ac:dyDescent="0.2">
      <c r="A23" s="2" t="s">
        <v>22</v>
      </c>
      <c r="B23" s="2" t="s">
        <v>4</v>
      </c>
      <c r="C23" s="2">
        <v>1215</v>
      </c>
      <c r="D23" s="6">
        <v>0.38</v>
      </c>
      <c r="E23" s="5">
        <v>20722</v>
      </c>
      <c r="F23" s="2">
        <v>51</v>
      </c>
      <c r="G23" s="2">
        <v>85</v>
      </c>
    </row>
    <row r="24" spans="1:7" x14ac:dyDescent="0.2">
      <c r="A24" s="2" t="s">
        <v>29</v>
      </c>
      <c r="B24" s="2" t="s">
        <v>53</v>
      </c>
      <c r="C24" s="2">
        <v>1370</v>
      </c>
      <c r="D24" s="6">
        <v>0.18</v>
      </c>
      <c r="E24" s="5">
        <v>46918</v>
      </c>
      <c r="F24" s="2">
        <v>90</v>
      </c>
      <c r="G24" s="2">
        <v>90</v>
      </c>
    </row>
    <row r="25" spans="1:7" x14ac:dyDescent="0.2">
      <c r="A25" s="2" t="s">
        <v>24</v>
      </c>
      <c r="B25" s="2" t="s">
        <v>4</v>
      </c>
      <c r="C25" s="2">
        <v>1285</v>
      </c>
      <c r="D25" s="6">
        <v>0.35</v>
      </c>
      <c r="E25" s="5">
        <v>19418</v>
      </c>
      <c r="F25" s="2">
        <v>71</v>
      </c>
      <c r="G25" s="2">
        <v>87</v>
      </c>
    </row>
    <row r="26" spans="1:7" x14ac:dyDescent="0.2">
      <c r="A26" s="2" t="s">
        <v>42</v>
      </c>
      <c r="B26" s="2" t="s">
        <v>53</v>
      </c>
      <c r="C26" s="2">
        <v>1290</v>
      </c>
      <c r="D26" s="6">
        <v>0.48</v>
      </c>
      <c r="E26" s="5">
        <v>45460</v>
      </c>
      <c r="F26" s="2">
        <v>69</v>
      </c>
      <c r="G26" s="2">
        <v>86</v>
      </c>
    </row>
    <row r="27" spans="1:7" x14ac:dyDescent="0.2">
      <c r="A27" s="2" t="s">
        <v>11</v>
      </c>
      <c r="B27" s="2" t="s">
        <v>4</v>
      </c>
      <c r="C27" s="2">
        <v>1255</v>
      </c>
      <c r="D27" s="6">
        <v>0.25</v>
      </c>
      <c r="E27" s="5">
        <v>24718</v>
      </c>
      <c r="F27" s="2">
        <v>65</v>
      </c>
      <c r="G27" s="2">
        <v>92</v>
      </c>
    </row>
    <row r="28" spans="1:7" x14ac:dyDescent="0.2">
      <c r="A28" s="2" t="s">
        <v>34</v>
      </c>
      <c r="B28" s="2" t="s">
        <v>53</v>
      </c>
      <c r="C28" s="2">
        <v>1357</v>
      </c>
      <c r="D28" s="6">
        <v>0.3</v>
      </c>
      <c r="E28" s="5">
        <v>56766</v>
      </c>
      <c r="F28" s="2">
        <v>95</v>
      </c>
      <c r="G28" s="2">
        <v>86</v>
      </c>
    </row>
    <row r="29" spans="1:7" x14ac:dyDescent="0.2">
      <c r="A29" s="2" t="s">
        <v>20</v>
      </c>
      <c r="B29" s="2" t="s">
        <v>4</v>
      </c>
      <c r="C29" s="2">
        <v>1200</v>
      </c>
      <c r="D29" s="6">
        <v>0.61</v>
      </c>
      <c r="E29" s="5">
        <v>23358</v>
      </c>
      <c r="F29" s="2">
        <v>47</v>
      </c>
      <c r="G29" s="2">
        <v>83</v>
      </c>
    </row>
    <row r="30" spans="1:7" x14ac:dyDescent="0.2">
      <c r="A30" s="2" t="s">
        <v>50</v>
      </c>
      <c r="B30" s="2" t="s">
        <v>53</v>
      </c>
      <c r="C30" s="2">
        <v>1230</v>
      </c>
      <c r="D30" s="6">
        <v>0.47</v>
      </c>
      <c r="E30" s="5">
        <v>28851</v>
      </c>
      <c r="F30" s="2">
        <v>77</v>
      </c>
      <c r="G30" s="2">
        <v>82</v>
      </c>
    </row>
    <row r="31" spans="1:7" x14ac:dyDescent="0.2">
      <c r="A31" s="2" t="s">
        <v>17</v>
      </c>
      <c r="B31" s="2" t="s">
        <v>4</v>
      </c>
      <c r="C31" s="2">
        <v>1247</v>
      </c>
      <c r="D31" s="6">
        <v>0.54</v>
      </c>
      <c r="E31" s="5">
        <v>23591</v>
      </c>
      <c r="F31" s="2">
        <v>64</v>
      </c>
      <c r="G31" s="2">
        <v>77</v>
      </c>
    </row>
    <row r="32" spans="1:7" x14ac:dyDescent="0.2">
      <c r="A32" s="2" t="s">
        <v>27</v>
      </c>
      <c r="B32" s="2" t="s">
        <v>4</v>
      </c>
      <c r="C32" s="2">
        <v>1170</v>
      </c>
      <c r="D32" s="6">
        <v>0.49</v>
      </c>
      <c r="E32" s="5">
        <v>20192</v>
      </c>
      <c r="F32" s="2">
        <v>54</v>
      </c>
      <c r="G32" s="2">
        <v>72</v>
      </c>
    </row>
    <row r="33" spans="1:7" x14ac:dyDescent="0.2">
      <c r="A33" s="2" t="s">
        <v>9</v>
      </c>
      <c r="B33" s="2" t="s">
        <v>4</v>
      </c>
      <c r="C33" s="2">
        <v>1320</v>
      </c>
      <c r="D33" s="6">
        <v>0.33</v>
      </c>
      <c r="E33" s="5">
        <v>26668</v>
      </c>
      <c r="F33" s="2">
        <v>79</v>
      </c>
      <c r="G33" s="2">
        <v>80</v>
      </c>
    </row>
    <row r="34" spans="1:7" x14ac:dyDescent="0.2">
      <c r="A34" s="2" t="s">
        <v>32</v>
      </c>
      <c r="B34" s="2" t="s">
        <v>53</v>
      </c>
      <c r="C34" s="2">
        <v>1340</v>
      </c>
      <c r="D34" s="6">
        <v>0.17</v>
      </c>
      <c r="E34" s="5">
        <v>48123</v>
      </c>
      <c r="F34" s="2">
        <v>89</v>
      </c>
      <c r="G34" s="2">
        <v>93</v>
      </c>
    </row>
    <row r="35" spans="1:7" x14ac:dyDescent="0.2">
      <c r="A35" s="2" t="s">
        <v>43</v>
      </c>
      <c r="B35" s="2" t="s">
        <v>53</v>
      </c>
      <c r="C35" s="2">
        <v>1327</v>
      </c>
      <c r="D35" s="6">
        <v>0.24</v>
      </c>
      <c r="E35" s="5">
        <v>26730</v>
      </c>
      <c r="F35" s="2">
        <v>85</v>
      </c>
      <c r="G35" s="2">
        <v>88</v>
      </c>
    </row>
    <row r="36" spans="1:7" x14ac:dyDescent="0.2">
      <c r="A36" s="2" t="s">
        <v>12</v>
      </c>
      <c r="B36" s="2" t="s">
        <v>4</v>
      </c>
      <c r="C36" s="2">
        <v>1195</v>
      </c>
      <c r="D36" s="6">
        <v>0.56999999999999995</v>
      </c>
      <c r="E36" s="5">
        <v>25271</v>
      </c>
      <c r="F36" s="2">
        <v>65</v>
      </c>
      <c r="G36" s="2">
        <v>87</v>
      </c>
    </row>
    <row r="37" spans="1:7" x14ac:dyDescent="0.2">
      <c r="A37" s="2" t="s">
        <v>30</v>
      </c>
      <c r="B37" s="2" t="s">
        <v>53</v>
      </c>
      <c r="C37" s="2">
        <v>1370</v>
      </c>
      <c r="D37" s="6">
        <v>0.18</v>
      </c>
      <c r="E37" s="5">
        <v>61921</v>
      </c>
      <c r="F37" s="2">
        <v>92</v>
      </c>
      <c r="G37" s="2">
        <v>88</v>
      </c>
    </row>
    <row r="38" spans="1:7" x14ac:dyDescent="0.2">
      <c r="A38" s="2" t="s">
        <v>5</v>
      </c>
      <c r="B38" s="2" t="s">
        <v>4</v>
      </c>
      <c r="C38" s="2">
        <v>1310</v>
      </c>
      <c r="D38" s="6">
        <v>0.24</v>
      </c>
      <c r="E38" s="5">
        <v>27487</v>
      </c>
      <c r="F38" s="2">
        <v>78</v>
      </c>
      <c r="G38" s="2">
        <v>88</v>
      </c>
    </row>
    <row r="39" spans="1:7" x14ac:dyDescent="0.2">
      <c r="A39" s="2" t="s">
        <v>48</v>
      </c>
      <c r="B39" s="2" t="s">
        <v>53</v>
      </c>
      <c r="C39" s="2">
        <v>1195</v>
      </c>
      <c r="D39" s="6">
        <v>0.6</v>
      </c>
      <c r="E39" s="5">
        <v>21853</v>
      </c>
      <c r="F39" s="2">
        <v>71</v>
      </c>
      <c r="G39" s="2">
        <v>77</v>
      </c>
    </row>
    <row r="40" spans="1:7" x14ac:dyDescent="0.2">
      <c r="A40" s="2" t="s">
        <v>38</v>
      </c>
      <c r="B40" s="2" t="s">
        <v>53</v>
      </c>
      <c r="C40" s="2">
        <v>1300</v>
      </c>
      <c r="D40" s="6">
        <v>0.45</v>
      </c>
      <c r="E40" s="5">
        <v>38937</v>
      </c>
      <c r="F40" s="2">
        <v>74</v>
      </c>
      <c r="G40" s="2">
        <v>73</v>
      </c>
    </row>
    <row r="41" spans="1:7" x14ac:dyDescent="0.2">
      <c r="A41" s="2" t="s">
        <v>52</v>
      </c>
      <c r="B41" s="2" t="s">
        <v>53</v>
      </c>
      <c r="C41" s="2">
        <v>1155</v>
      </c>
      <c r="D41" s="6">
        <v>0.56000000000000005</v>
      </c>
      <c r="E41" s="5">
        <v>38597</v>
      </c>
      <c r="F41" s="2">
        <v>52</v>
      </c>
      <c r="G41" s="2">
        <v>73</v>
      </c>
    </row>
    <row r="42" spans="1:7" x14ac:dyDescent="0.2">
      <c r="A42" s="2" t="s">
        <v>40</v>
      </c>
      <c r="B42" s="2" t="s">
        <v>53</v>
      </c>
      <c r="C42" s="2">
        <v>1280</v>
      </c>
      <c r="D42" s="6">
        <v>0.41</v>
      </c>
      <c r="E42" s="5">
        <v>30882</v>
      </c>
      <c r="F42" s="2">
        <v>87</v>
      </c>
      <c r="G42" s="2">
        <v>86</v>
      </c>
    </row>
    <row r="43" spans="1:7" x14ac:dyDescent="0.2">
      <c r="A43" s="2" t="s">
        <v>45</v>
      </c>
      <c r="B43" s="2" t="s">
        <v>53</v>
      </c>
      <c r="C43" s="2">
        <v>1218</v>
      </c>
      <c r="D43" s="6">
        <v>0.37</v>
      </c>
      <c r="E43" s="5">
        <v>19365</v>
      </c>
      <c r="F43" s="2">
        <v>77</v>
      </c>
      <c r="G43" s="2">
        <v>88</v>
      </c>
    </row>
    <row r="44" spans="1:7" x14ac:dyDescent="0.2">
      <c r="A44" s="2" t="s">
        <v>44</v>
      </c>
      <c r="B44" s="2" t="s">
        <v>53</v>
      </c>
      <c r="C44" s="2">
        <v>1142</v>
      </c>
      <c r="D44" s="6">
        <v>0.43</v>
      </c>
      <c r="E44" s="5">
        <v>26859</v>
      </c>
      <c r="F44" s="2">
        <v>96</v>
      </c>
      <c r="G44" s="2">
        <v>61</v>
      </c>
    </row>
    <row r="45" spans="1:7" x14ac:dyDescent="0.2">
      <c r="A45" s="2" t="s">
        <v>47</v>
      </c>
      <c r="B45" s="2" t="s">
        <v>53</v>
      </c>
      <c r="C45" s="2">
        <v>1109</v>
      </c>
      <c r="D45" s="6">
        <v>0.32</v>
      </c>
      <c r="E45" s="5">
        <v>19684</v>
      </c>
      <c r="F45" s="2">
        <v>82</v>
      </c>
      <c r="G45" s="2">
        <v>73</v>
      </c>
    </row>
    <row r="46" spans="1:7" x14ac:dyDescent="0.2">
      <c r="A46" s="2" t="s">
        <v>14</v>
      </c>
      <c r="B46" s="2" t="s">
        <v>4</v>
      </c>
      <c r="C46" s="2">
        <v>1287</v>
      </c>
      <c r="D46" s="6">
        <v>0.43</v>
      </c>
      <c r="E46" s="5">
        <v>20179</v>
      </c>
      <c r="F46" s="2">
        <v>53</v>
      </c>
      <c r="G46" s="2">
        <v>84</v>
      </c>
    </row>
    <row r="47" spans="1:7" x14ac:dyDescent="0.2">
      <c r="A47" s="2" t="s">
        <v>51</v>
      </c>
      <c r="B47" s="2" t="s">
        <v>53</v>
      </c>
      <c r="C47" s="2">
        <v>1225</v>
      </c>
      <c r="D47" s="6">
        <v>0.54</v>
      </c>
      <c r="E47" s="5">
        <v>39883</v>
      </c>
      <c r="F47" s="2">
        <v>71</v>
      </c>
      <c r="G47" s="2">
        <v>76</v>
      </c>
    </row>
    <row r="48" spans="1:7" x14ac:dyDescent="0.2">
      <c r="A48" s="2" t="s">
        <v>18</v>
      </c>
      <c r="B48" s="2" t="s">
        <v>4</v>
      </c>
      <c r="C48" s="2">
        <v>1234</v>
      </c>
      <c r="D48" s="6">
        <v>0.28999999999999998</v>
      </c>
      <c r="E48" s="5">
        <v>17998</v>
      </c>
      <c r="F48" s="2">
        <v>61</v>
      </c>
      <c r="G48" s="2">
        <v>78</v>
      </c>
    </row>
    <row r="49" spans="1:7" x14ac:dyDescent="0.2">
      <c r="A49" s="2" t="s">
        <v>8</v>
      </c>
      <c r="B49" s="2" t="s">
        <v>4</v>
      </c>
      <c r="C49" s="2">
        <v>1250</v>
      </c>
      <c r="D49" s="6">
        <v>0.49</v>
      </c>
      <c r="E49" s="5">
        <v>27879</v>
      </c>
      <c r="F49" s="2">
        <v>76</v>
      </c>
      <c r="G49" s="2">
        <v>86</v>
      </c>
    </row>
    <row r="50" spans="1:7" x14ac:dyDescent="0.2">
      <c r="A50" s="2" t="s">
        <v>10</v>
      </c>
      <c r="B50" s="2" t="s">
        <v>4</v>
      </c>
      <c r="C50" s="2">
        <v>1290</v>
      </c>
      <c r="D50" s="6">
        <v>0.35</v>
      </c>
      <c r="E50" s="5">
        <v>19948</v>
      </c>
      <c r="F50" s="2">
        <v>73</v>
      </c>
      <c r="G50" s="2">
        <v>91</v>
      </c>
    </row>
    <row r="51" spans="1:7" x14ac:dyDescent="0.2">
      <c r="A51" s="2" t="s">
        <v>6</v>
      </c>
      <c r="B51" s="2" t="s">
        <v>4</v>
      </c>
      <c r="C51" s="2">
        <v>1336</v>
      </c>
      <c r="D51" s="6">
        <v>0.28000000000000003</v>
      </c>
      <c r="E51" s="5">
        <v>23772</v>
      </c>
      <c r="F51" s="2">
        <v>86</v>
      </c>
      <c r="G51" s="2">
        <v>93</v>
      </c>
    </row>
    <row r="52" spans="1:7" x14ac:dyDescent="0.2">
      <c r="A52" s="2" t="s">
        <v>31</v>
      </c>
      <c r="B52" s="2" t="s">
        <v>53</v>
      </c>
      <c r="C52" s="2">
        <v>1350</v>
      </c>
      <c r="D52" s="6">
        <v>0.19</v>
      </c>
      <c r="E52" s="5">
        <v>52468</v>
      </c>
      <c r="F52" s="2">
        <v>90</v>
      </c>
      <c r="G52" s="2">
        <v>93</v>
      </c>
    </row>
    <row r="55" spans="1:7" ht="12" customHeight="1" x14ac:dyDescent="0.2">
      <c r="A55" s="3"/>
      <c r="B55" s="4"/>
      <c r="C55" s="4"/>
      <c r="D55" s="4"/>
      <c r="F55" s="4"/>
      <c r="G55" s="4"/>
    </row>
    <row r="57" spans="1:7" x14ac:dyDescent="0.2">
      <c r="A57" s="1"/>
    </row>
    <row r="59" spans="1:7" x14ac:dyDescent="0.2">
      <c r="A59" s="1"/>
    </row>
    <row r="61" spans="1:7" x14ac:dyDescent="0.2">
      <c r="A61" s="1"/>
    </row>
    <row r="63" spans="1:7" x14ac:dyDescent="0.2">
      <c r="A63" s="1"/>
    </row>
    <row r="65" spans="1:1" x14ac:dyDescent="0.2">
      <c r="A65" s="1"/>
    </row>
  </sheetData>
  <sortState ref="A5:G53">
    <sortCondition ref="A5:A53"/>
  </sortState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J68" sqref="J68"/>
    </sheetView>
  </sheetViews>
  <sheetFormatPr defaultRowHeight="12.75" x14ac:dyDescent="0.2"/>
  <cols>
    <col min="2" max="2" width="16.28515625" style="2" bestFit="1" customWidth="1"/>
    <col min="3" max="3" width="15" style="2" bestFit="1" customWidth="1"/>
    <col min="4" max="4" width="11.42578125" bestFit="1" customWidth="1"/>
    <col min="5" max="5" width="15.140625" bestFit="1" customWidth="1"/>
    <col min="6" max="6" width="23.140625" bestFit="1" customWidth="1"/>
  </cols>
  <sheetData>
    <row r="1" spans="2:6" x14ac:dyDescent="0.2">
      <c r="B1" s="1" t="s">
        <v>59</v>
      </c>
      <c r="C1" s="1" t="s">
        <v>60</v>
      </c>
      <c r="D1" s="13" t="s">
        <v>62</v>
      </c>
      <c r="E1" s="13" t="s">
        <v>63</v>
      </c>
      <c r="F1" s="13" t="s">
        <v>64</v>
      </c>
    </row>
    <row r="2" spans="2:6" x14ac:dyDescent="0.2">
      <c r="B2" s="2">
        <v>93</v>
      </c>
      <c r="C2" s="2">
        <v>1315</v>
      </c>
      <c r="D2" s="11">
        <f>B2-$B$51</f>
        <v>9.7551020408163254</v>
      </c>
      <c r="E2" s="11">
        <f>C2-$C$51</f>
        <v>51.897959183673493</v>
      </c>
      <c r="F2">
        <f>D2*E2</f>
        <v>506.26988754685567</v>
      </c>
    </row>
    <row r="3" spans="2:6" x14ac:dyDescent="0.2">
      <c r="B3" s="2">
        <v>80</v>
      </c>
      <c r="C3" s="2">
        <v>1220</v>
      </c>
      <c r="D3" s="11">
        <f t="shared" ref="D3:D50" si="0">B3-$B$51</f>
        <v>-3.2448979591836746</v>
      </c>
      <c r="E3" s="11">
        <f t="shared" ref="E3:E50" si="1">C3-$C$51</f>
        <v>-43.102040816326507</v>
      </c>
      <c r="F3">
        <f t="shared" ref="F3:F50" si="2">D3*E3</f>
        <v>139.86172428154933</v>
      </c>
    </row>
    <row r="4" spans="2:6" x14ac:dyDescent="0.2">
      <c r="B4" s="2">
        <v>88</v>
      </c>
      <c r="C4" s="2">
        <v>1240</v>
      </c>
      <c r="D4" s="11">
        <f t="shared" si="0"/>
        <v>4.7551020408163254</v>
      </c>
      <c r="E4" s="11">
        <f t="shared" si="1"/>
        <v>-23.102040816326507</v>
      </c>
      <c r="F4">
        <f t="shared" si="2"/>
        <v>-109.85256143273622</v>
      </c>
    </row>
    <row r="5" spans="2:6" x14ac:dyDescent="0.2">
      <c r="B5" s="2">
        <v>68</v>
      </c>
      <c r="C5" s="2">
        <v>1176</v>
      </c>
      <c r="D5" s="11">
        <f t="shared" si="0"/>
        <v>-15.244897959183675</v>
      </c>
      <c r="E5" s="11">
        <f t="shared" si="1"/>
        <v>-87.102040816326507</v>
      </c>
      <c r="F5">
        <f t="shared" si="2"/>
        <v>1327.8617242815492</v>
      </c>
    </row>
    <row r="6" spans="2:6" x14ac:dyDescent="0.2">
      <c r="B6" s="2">
        <v>90</v>
      </c>
      <c r="C6" s="2">
        <v>1300</v>
      </c>
      <c r="D6" s="11">
        <f t="shared" si="0"/>
        <v>6.7551020408163254</v>
      </c>
      <c r="E6" s="11">
        <f t="shared" si="1"/>
        <v>36.897959183673493</v>
      </c>
      <c r="F6">
        <f t="shared" si="2"/>
        <v>249.24947938359028</v>
      </c>
    </row>
    <row r="7" spans="2:6" x14ac:dyDescent="0.2">
      <c r="B7" s="2">
        <v>90</v>
      </c>
      <c r="C7" s="2">
        <v>1281</v>
      </c>
      <c r="D7" s="11">
        <f t="shared" si="0"/>
        <v>6.7551020408163254</v>
      </c>
      <c r="E7" s="11">
        <f t="shared" si="1"/>
        <v>17.897959183673493</v>
      </c>
      <c r="F7">
        <f t="shared" si="2"/>
        <v>120.9025406080801</v>
      </c>
    </row>
    <row r="8" spans="2:6" x14ac:dyDescent="0.2">
      <c r="B8" s="2">
        <v>84</v>
      </c>
      <c r="C8" s="2">
        <v>1255</v>
      </c>
      <c r="D8" s="11">
        <f t="shared" si="0"/>
        <v>0.75510204081632537</v>
      </c>
      <c r="E8" s="11">
        <f t="shared" si="1"/>
        <v>-8.1020408163265074</v>
      </c>
      <c r="F8">
        <f t="shared" si="2"/>
        <v>-6.1178675551853123</v>
      </c>
    </row>
    <row r="9" spans="2:6" x14ac:dyDescent="0.2">
      <c r="B9" s="2">
        <v>75</v>
      </c>
      <c r="C9" s="2">
        <v>1400</v>
      </c>
      <c r="D9" s="11">
        <f t="shared" si="0"/>
        <v>-8.2448979591836746</v>
      </c>
      <c r="E9" s="11">
        <f t="shared" si="1"/>
        <v>136.89795918367349</v>
      </c>
      <c r="F9">
        <f t="shared" si="2"/>
        <v>-1128.7097042898795</v>
      </c>
    </row>
    <row r="10" spans="2:6" x14ac:dyDescent="0.2">
      <c r="B10" s="2">
        <v>80</v>
      </c>
      <c r="C10" s="2">
        <v>1300</v>
      </c>
      <c r="D10" s="11">
        <f t="shared" si="0"/>
        <v>-3.2448979591836746</v>
      </c>
      <c r="E10" s="11">
        <f t="shared" si="1"/>
        <v>36.897959183673493</v>
      </c>
      <c r="F10">
        <f t="shared" si="2"/>
        <v>-119.73011245314464</v>
      </c>
    </row>
    <row r="11" spans="2:6" x14ac:dyDescent="0.2">
      <c r="B11" s="2">
        <v>77</v>
      </c>
      <c r="C11" s="2">
        <v>1225</v>
      </c>
      <c r="D11" s="11">
        <f t="shared" si="0"/>
        <v>-6.2448979591836746</v>
      </c>
      <c r="E11" s="11">
        <f t="shared" si="1"/>
        <v>-38.102040816326507</v>
      </c>
      <c r="F11">
        <f t="shared" si="2"/>
        <v>237.94335693461048</v>
      </c>
    </row>
    <row r="12" spans="2:6" x14ac:dyDescent="0.2">
      <c r="B12" s="2">
        <v>74</v>
      </c>
      <c r="C12" s="2">
        <v>1260</v>
      </c>
      <c r="D12" s="11">
        <f t="shared" si="0"/>
        <v>-9.2448979591836746</v>
      </c>
      <c r="E12" s="11">
        <f t="shared" si="1"/>
        <v>-3.1020408163265074</v>
      </c>
      <c r="F12">
        <f t="shared" si="2"/>
        <v>28.678050812161388</v>
      </c>
    </row>
    <row r="13" spans="2:6" x14ac:dyDescent="0.2">
      <c r="B13" s="2">
        <v>84</v>
      </c>
      <c r="C13" s="2">
        <v>1200</v>
      </c>
      <c r="D13" s="11">
        <f t="shared" si="0"/>
        <v>0.75510204081632537</v>
      </c>
      <c r="E13" s="11">
        <f t="shared" si="1"/>
        <v>-63.102040816326507</v>
      </c>
      <c r="F13">
        <f t="shared" si="2"/>
        <v>-47.648479800083209</v>
      </c>
    </row>
    <row r="14" spans="2:6" x14ac:dyDescent="0.2">
      <c r="B14" s="2">
        <v>85</v>
      </c>
      <c r="C14" s="2">
        <v>1258</v>
      </c>
      <c r="D14" s="11">
        <f t="shared" si="0"/>
        <v>1.7551020408163254</v>
      </c>
      <c r="E14" s="11">
        <f t="shared" si="1"/>
        <v>-5.1020408163265074</v>
      </c>
      <c r="F14">
        <f t="shared" si="2"/>
        <v>-8.9546022490628445</v>
      </c>
    </row>
    <row r="15" spans="2:6" x14ac:dyDescent="0.2">
      <c r="B15" s="2">
        <v>90</v>
      </c>
      <c r="C15" s="2">
        <v>1268</v>
      </c>
      <c r="D15" s="11">
        <f t="shared" si="0"/>
        <v>6.7551020408163254</v>
      </c>
      <c r="E15" s="11">
        <f t="shared" si="1"/>
        <v>4.8979591836734926</v>
      </c>
      <c r="F15">
        <f t="shared" si="2"/>
        <v>33.086214077467872</v>
      </c>
    </row>
    <row r="16" spans="2:6" x14ac:dyDescent="0.2">
      <c r="B16" s="2">
        <v>83</v>
      </c>
      <c r="C16" s="2">
        <v>1280</v>
      </c>
      <c r="D16" s="11">
        <f t="shared" si="0"/>
        <v>-0.24489795918367463</v>
      </c>
      <c r="E16" s="11">
        <f t="shared" si="1"/>
        <v>16.897959183673493</v>
      </c>
      <c r="F16">
        <f t="shared" si="2"/>
        <v>-4.1382757184506707</v>
      </c>
    </row>
    <row r="17" spans="2:6" x14ac:dyDescent="0.2">
      <c r="B17" s="2">
        <v>89</v>
      </c>
      <c r="C17" s="2">
        <v>1230</v>
      </c>
      <c r="D17" s="11">
        <f t="shared" si="0"/>
        <v>5.7551020408163254</v>
      </c>
      <c r="E17" s="11">
        <f t="shared" si="1"/>
        <v>-33.102040816326507</v>
      </c>
      <c r="F17">
        <f t="shared" si="2"/>
        <v>-190.50562265722598</v>
      </c>
    </row>
    <row r="18" spans="2:6" x14ac:dyDescent="0.2">
      <c r="B18" s="2">
        <v>91</v>
      </c>
      <c r="C18" s="2">
        <v>1310</v>
      </c>
      <c r="D18" s="11">
        <f t="shared" si="0"/>
        <v>7.7551020408163254</v>
      </c>
      <c r="E18" s="11">
        <f t="shared" si="1"/>
        <v>46.897959183673493</v>
      </c>
      <c r="F18">
        <f t="shared" si="2"/>
        <v>363.69845897542706</v>
      </c>
    </row>
    <row r="19" spans="2:6" x14ac:dyDescent="0.2">
      <c r="B19" s="2">
        <v>89</v>
      </c>
      <c r="C19" s="2">
        <v>1278</v>
      </c>
      <c r="D19" s="11">
        <f t="shared" si="0"/>
        <v>5.7551020408163254</v>
      </c>
      <c r="E19" s="11">
        <f t="shared" si="1"/>
        <v>14.897959183673493</v>
      </c>
      <c r="F19">
        <f t="shared" si="2"/>
        <v>85.739275301957633</v>
      </c>
    </row>
    <row r="20" spans="2:6" x14ac:dyDescent="0.2">
      <c r="B20" s="2">
        <v>73</v>
      </c>
      <c r="C20" s="2">
        <v>1244</v>
      </c>
      <c r="D20" s="11">
        <f t="shared" si="0"/>
        <v>-10.244897959183675</v>
      </c>
      <c r="E20" s="11">
        <f t="shared" si="1"/>
        <v>-19.102040816326507</v>
      </c>
      <c r="F20">
        <f t="shared" si="2"/>
        <v>195.69845897542669</v>
      </c>
    </row>
    <row r="21" spans="2:6" x14ac:dyDescent="0.2">
      <c r="B21" s="2">
        <v>85</v>
      </c>
      <c r="C21" s="2">
        <v>1215</v>
      </c>
      <c r="D21" s="11">
        <f t="shared" si="0"/>
        <v>1.7551020408163254</v>
      </c>
      <c r="E21" s="11">
        <f t="shared" si="1"/>
        <v>-48.102040816326507</v>
      </c>
      <c r="F21">
        <f t="shared" si="2"/>
        <v>-84.423990004164835</v>
      </c>
    </row>
    <row r="22" spans="2:6" x14ac:dyDescent="0.2">
      <c r="B22" s="2">
        <v>90</v>
      </c>
      <c r="C22" s="2">
        <v>1370</v>
      </c>
      <c r="D22" s="11">
        <f t="shared" si="0"/>
        <v>6.7551020408163254</v>
      </c>
      <c r="E22" s="11">
        <f t="shared" si="1"/>
        <v>106.89795918367349</v>
      </c>
      <c r="F22">
        <f t="shared" si="2"/>
        <v>722.10662224073303</v>
      </c>
    </row>
    <row r="23" spans="2:6" x14ac:dyDescent="0.2">
      <c r="B23" s="2">
        <v>87</v>
      </c>
      <c r="C23" s="2">
        <v>1285</v>
      </c>
      <c r="D23" s="11">
        <f t="shared" si="0"/>
        <v>3.7551020408163254</v>
      </c>
      <c r="E23" s="11">
        <f t="shared" si="1"/>
        <v>21.897959183673493</v>
      </c>
      <c r="F23">
        <f t="shared" si="2"/>
        <v>82.229071220324926</v>
      </c>
    </row>
    <row r="24" spans="2:6" x14ac:dyDescent="0.2">
      <c r="B24" s="2">
        <v>86</v>
      </c>
      <c r="C24" s="2">
        <v>1290</v>
      </c>
      <c r="D24" s="11">
        <f t="shared" si="0"/>
        <v>2.7551020408163254</v>
      </c>
      <c r="E24" s="11">
        <f t="shared" si="1"/>
        <v>26.897959183673493</v>
      </c>
      <c r="F24">
        <f t="shared" si="2"/>
        <v>74.10662224073306</v>
      </c>
    </row>
    <row r="25" spans="2:6" x14ac:dyDescent="0.2">
      <c r="B25" s="2">
        <v>92</v>
      </c>
      <c r="C25" s="2">
        <v>1255</v>
      </c>
      <c r="D25" s="11">
        <f t="shared" si="0"/>
        <v>8.7551020408163254</v>
      </c>
      <c r="E25" s="11">
        <f t="shared" si="1"/>
        <v>-8.1020408163265074</v>
      </c>
      <c r="F25">
        <f t="shared" si="2"/>
        <v>-70.934194085797373</v>
      </c>
    </row>
    <row r="26" spans="2:6" x14ac:dyDescent="0.2">
      <c r="B26" s="2">
        <v>86</v>
      </c>
      <c r="C26" s="2">
        <v>1357</v>
      </c>
      <c r="D26" s="11">
        <f t="shared" si="0"/>
        <v>2.7551020408163254</v>
      </c>
      <c r="E26" s="11">
        <f t="shared" si="1"/>
        <v>93.897959183673493</v>
      </c>
      <c r="F26">
        <f t="shared" si="2"/>
        <v>258.69845897542689</v>
      </c>
    </row>
    <row r="27" spans="2:6" x14ac:dyDescent="0.2">
      <c r="B27" s="2">
        <v>83</v>
      </c>
      <c r="C27" s="2">
        <v>1200</v>
      </c>
      <c r="D27" s="11">
        <f t="shared" si="0"/>
        <v>-0.24489795918367463</v>
      </c>
      <c r="E27" s="11">
        <f t="shared" si="1"/>
        <v>-63.102040816326507</v>
      </c>
      <c r="F27">
        <f t="shared" si="2"/>
        <v>15.453561016243299</v>
      </c>
    </row>
    <row r="28" spans="2:6" x14ac:dyDescent="0.2">
      <c r="B28" s="2">
        <v>82</v>
      </c>
      <c r="C28" s="2">
        <v>1230</v>
      </c>
      <c r="D28" s="11">
        <f t="shared" si="0"/>
        <v>-1.2448979591836746</v>
      </c>
      <c r="E28" s="11">
        <f t="shared" si="1"/>
        <v>-33.102040816326507</v>
      </c>
      <c r="F28">
        <f t="shared" si="2"/>
        <v>41.208663057059567</v>
      </c>
    </row>
    <row r="29" spans="2:6" x14ac:dyDescent="0.2">
      <c r="B29" s="2">
        <v>77</v>
      </c>
      <c r="C29" s="2">
        <v>1247</v>
      </c>
      <c r="D29" s="11">
        <f t="shared" si="0"/>
        <v>-6.2448979591836746</v>
      </c>
      <c r="E29" s="11">
        <f t="shared" si="1"/>
        <v>-16.102040816326507</v>
      </c>
      <c r="F29">
        <f t="shared" si="2"/>
        <v>100.55560183256964</v>
      </c>
    </row>
    <row r="30" spans="2:6" x14ac:dyDescent="0.2">
      <c r="B30" s="2">
        <v>72</v>
      </c>
      <c r="C30" s="2">
        <v>1170</v>
      </c>
      <c r="D30" s="11">
        <f t="shared" si="0"/>
        <v>-11.244897959183675</v>
      </c>
      <c r="E30" s="11">
        <f t="shared" si="1"/>
        <v>-93.102040816326507</v>
      </c>
      <c r="F30">
        <f t="shared" si="2"/>
        <v>1046.9229487713451</v>
      </c>
    </row>
    <row r="31" spans="2:6" x14ac:dyDescent="0.2">
      <c r="B31" s="2">
        <v>80</v>
      </c>
      <c r="C31" s="2">
        <v>1320</v>
      </c>
      <c r="D31" s="11">
        <f t="shared" si="0"/>
        <v>-3.2448979591836746</v>
      </c>
      <c r="E31" s="11">
        <f t="shared" si="1"/>
        <v>56.897959183673493</v>
      </c>
      <c r="F31">
        <f t="shared" si="2"/>
        <v>-184.62807163681813</v>
      </c>
    </row>
    <row r="32" spans="2:6" x14ac:dyDescent="0.2">
      <c r="B32" s="2">
        <v>93</v>
      </c>
      <c r="C32" s="2">
        <v>1340</v>
      </c>
      <c r="D32" s="11">
        <f t="shared" si="0"/>
        <v>9.7551020408163254</v>
      </c>
      <c r="E32" s="11">
        <f t="shared" si="1"/>
        <v>76.897959183673493</v>
      </c>
      <c r="F32">
        <f t="shared" si="2"/>
        <v>750.14743856726375</v>
      </c>
    </row>
    <row r="33" spans="2:6" x14ac:dyDescent="0.2">
      <c r="B33" s="2">
        <v>88</v>
      </c>
      <c r="C33" s="2">
        <v>1327</v>
      </c>
      <c r="D33" s="11">
        <f t="shared" si="0"/>
        <v>4.7551020408163254</v>
      </c>
      <c r="E33" s="11">
        <f t="shared" si="1"/>
        <v>63.897959183673493</v>
      </c>
      <c r="F33">
        <f t="shared" si="2"/>
        <v>303.84131611828411</v>
      </c>
    </row>
    <row r="34" spans="2:6" x14ac:dyDescent="0.2">
      <c r="B34" s="2">
        <v>87</v>
      </c>
      <c r="C34" s="2">
        <v>1195</v>
      </c>
      <c r="D34" s="11">
        <f t="shared" si="0"/>
        <v>3.7551020408163254</v>
      </c>
      <c r="E34" s="11">
        <f t="shared" si="1"/>
        <v>-68.102040816326507</v>
      </c>
      <c r="F34">
        <f t="shared" si="2"/>
        <v>-255.73011245314436</v>
      </c>
    </row>
    <row r="35" spans="2:6" x14ac:dyDescent="0.2">
      <c r="B35" s="2">
        <v>88</v>
      </c>
      <c r="C35" s="2">
        <v>1370</v>
      </c>
      <c r="D35" s="11">
        <f t="shared" si="0"/>
        <v>4.7551020408163254</v>
      </c>
      <c r="E35" s="11">
        <f t="shared" si="1"/>
        <v>106.89795918367349</v>
      </c>
      <c r="F35">
        <f t="shared" si="2"/>
        <v>508.3107038733861</v>
      </c>
    </row>
    <row r="36" spans="2:6" x14ac:dyDescent="0.2">
      <c r="B36" s="2">
        <v>88</v>
      </c>
      <c r="C36" s="2">
        <v>1310</v>
      </c>
      <c r="D36" s="11">
        <f t="shared" si="0"/>
        <v>4.7551020408163254</v>
      </c>
      <c r="E36" s="11">
        <f t="shared" si="1"/>
        <v>46.897959183673493</v>
      </c>
      <c r="F36">
        <f t="shared" si="2"/>
        <v>223.00458142440655</v>
      </c>
    </row>
    <row r="37" spans="2:6" x14ac:dyDescent="0.2">
      <c r="B37" s="2">
        <v>77</v>
      </c>
      <c r="C37" s="2">
        <v>1195</v>
      </c>
      <c r="D37" s="11">
        <f t="shared" si="0"/>
        <v>-6.2448979591836746</v>
      </c>
      <c r="E37" s="11">
        <f t="shared" si="1"/>
        <v>-68.102040816326507</v>
      </c>
      <c r="F37">
        <f t="shared" si="2"/>
        <v>425.29029571012074</v>
      </c>
    </row>
    <row r="38" spans="2:6" x14ac:dyDescent="0.2">
      <c r="B38" s="2">
        <v>73</v>
      </c>
      <c r="C38" s="2">
        <v>1300</v>
      </c>
      <c r="D38" s="11">
        <f t="shared" si="0"/>
        <v>-10.244897959183675</v>
      </c>
      <c r="E38" s="11">
        <f t="shared" si="1"/>
        <v>36.897959183673493</v>
      </c>
      <c r="F38">
        <f t="shared" si="2"/>
        <v>-378.01582673885906</v>
      </c>
    </row>
    <row r="39" spans="2:6" x14ac:dyDescent="0.2">
      <c r="B39" s="2">
        <v>73</v>
      </c>
      <c r="C39" s="2">
        <v>1155</v>
      </c>
      <c r="D39" s="11">
        <f t="shared" si="0"/>
        <v>-10.244897959183675</v>
      </c>
      <c r="E39" s="11">
        <f t="shared" si="1"/>
        <v>-108.10204081632651</v>
      </c>
      <c r="F39">
        <f t="shared" si="2"/>
        <v>1107.4943773427738</v>
      </c>
    </row>
    <row r="40" spans="2:6" x14ac:dyDescent="0.2">
      <c r="B40" s="2">
        <v>86</v>
      </c>
      <c r="C40" s="2">
        <v>1280</v>
      </c>
      <c r="D40" s="11">
        <f t="shared" si="0"/>
        <v>2.7551020408163254</v>
      </c>
      <c r="E40" s="11">
        <f t="shared" si="1"/>
        <v>16.897959183673493</v>
      </c>
      <c r="F40">
        <f t="shared" si="2"/>
        <v>46.555601832569806</v>
      </c>
    </row>
    <row r="41" spans="2:6" x14ac:dyDescent="0.2">
      <c r="B41" s="2">
        <v>88</v>
      </c>
      <c r="C41" s="2">
        <v>1218</v>
      </c>
      <c r="D41" s="11">
        <f t="shared" si="0"/>
        <v>4.7551020408163254</v>
      </c>
      <c r="E41" s="11">
        <f t="shared" si="1"/>
        <v>-45.102040816326507</v>
      </c>
      <c r="F41">
        <f t="shared" si="2"/>
        <v>-214.46480633069538</v>
      </c>
    </row>
    <row r="42" spans="2:6" x14ac:dyDescent="0.2">
      <c r="B42" s="2">
        <v>61</v>
      </c>
      <c r="C42" s="2">
        <v>1142</v>
      </c>
      <c r="D42" s="11">
        <f t="shared" si="0"/>
        <v>-22.244897959183675</v>
      </c>
      <c r="E42" s="11">
        <f t="shared" si="1"/>
        <v>-121.10204081632651</v>
      </c>
      <c r="F42">
        <f t="shared" si="2"/>
        <v>2693.9025406080796</v>
      </c>
    </row>
    <row r="43" spans="2:6" x14ac:dyDescent="0.2">
      <c r="B43" s="2">
        <v>73</v>
      </c>
      <c r="C43" s="2">
        <v>1109</v>
      </c>
      <c r="D43" s="11">
        <f t="shared" si="0"/>
        <v>-10.244897959183675</v>
      </c>
      <c r="E43" s="11">
        <f t="shared" si="1"/>
        <v>-154.10204081632651</v>
      </c>
      <c r="F43">
        <f t="shared" si="2"/>
        <v>1578.7596834652227</v>
      </c>
    </row>
    <row r="44" spans="2:6" x14ac:dyDescent="0.2">
      <c r="B44" s="2">
        <v>84</v>
      </c>
      <c r="C44" s="2">
        <v>1287</v>
      </c>
      <c r="D44" s="11">
        <f t="shared" si="0"/>
        <v>0.75510204081632537</v>
      </c>
      <c r="E44" s="11">
        <f t="shared" si="1"/>
        <v>23.897959183673493</v>
      </c>
      <c r="F44">
        <f t="shared" si="2"/>
        <v>18.045397750937099</v>
      </c>
    </row>
    <row r="45" spans="2:6" x14ac:dyDescent="0.2">
      <c r="B45" s="2">
        <v>76</v>
      </c>
      <c r="C45" s="2">
        <v>1225</v>
      </c>
      <c r="D45" s="11">
        <f t="shared" si="0"/>
        <v>-7.2448979591836746</v>
      </c>
      <c r="E45" s="11">
        <f t="shared" si="1"/>
        <v>-38.102040816326507</v>
      </c>
      <c r="F45">
        <f t="shared" si="2"/>
        <v>276.04539775093701</v>
      </c>
    </row>
    <row r="46" spans="2:6" x14ac:dyDescent="0.2">
      <c r="B46" s="2">
        <v>78</v>
      </c>
      <c r="C46" s="2">
        <v>1234</v>
      </c>
      <c r="D46" s="11">
        <f t="shared" si="0"/>
        <v>-5.2448979591836746</v>
      </c>
      <c r="E46" s="11">
        <f t="shared" si="1"/>
        <v>-29.102040816326507</v>
      </c>
      <c r="F46">
        <f t="shared" si="2"/>
        <v>152.6372344856309</v>
      </c>
    </row>
    <row r="47" spans="2:6" x14ac:dyDescent="0.2">
      <c r="B47" s="2">
        <v>86</v>
      </c>
      <c r="C47" s="2">
        <v>1250</v>
      </c>
      <c r="D47" s="11">
        <f t="shared" si="0"/>
        <v>2.7551020408163254</v>
      </c>
      <c r="E47" s="11">
        <f t="shared" si="1"/>
        <v>-13.102040816326507</v>
      </c>
      <c r="F47">
        <f t="shared" si="2"/>
        <v>-36.097459391919955</v>
      </c>
    </row>
    <row r="48" spans="2:6" x14ac:dyDescent="0.2">
      <c r="B48" s="2">
        <v>91</v>
      </c>
      <c r="C48" s="2">
        <v>1290</v>
      </c>
      <c r="D48" s="11">
        <f t="shared" si="0"/>
        <v>7.7551020408163254</v>
      </c>
      <c r="E48" s="11">
        <f t="shared" si="1"/>
        <v>26.897959183673493</v>
      </c>
      <c r="F48">
        <f t="shared" si="2"/>
        <v>208.59641815910052</v>
      </c>
    </row>
    <row r="49" spans="1:6" x14ac:dyDescent="0.2">
      <c r="B49" s="2">
        <v>93</v>
      </c>
      <c r="C49" s="2">
        <v>1336</v>
      </c>
      <c r="D49" s="11">
        <f t="shared" si="0"/>
        <v>9.7551020408163254</v>
      </c>
      <c r="E49" s="11">
        <f t="shared" si="1"/>
        <v>72.897959183673493</v>
      </c>
      <c r="F49">
        <f t="shared" si="2"/>
        <v>711.12703040399845</v>
      </c>
    </row>
    <row r="50" spans="1:6" ht="13.5" thickBot="1" x14ac:dyDescent="0.25">
      <c r="B50" s="2">
        <v>93</v>
      </c>
      <c r="C50" s="2">
        <v>1350</v>
      </c>
      <c r="D50" s="11">
        <f t="shared" si="0"/>
        <v>9.7551020408163254</v>
      </c>
      <c r="E50" s="11">
        <f t="shared" si="1"/>
        <v>86.897959183673493</v>
      </c>
      <c r="F50" s="12">
        <f t="shared" si="2"/>
        <v>847.698458975427</v>
      </c>
    </row>
    <row r="51" spans="1:6" ht="13.5" thickTop="1" x14ac:dyDescent="0.2">
      <c r="A51" s="10" t="s">
        <v>61</v>
      </c>
      <c r="B51" s="9">
        <f>AVERAGE(B2:B50)</f>
        <v>83.244897959183675</v>
      </c>
      <c r="C51" s="9">
        <f>AVERAGE(C2:C50)</f>
        <v>1263.1020408163265</v>
      </c>
      <c r="E51" s="10" t="s">
        <v>65</v>
      </c>
      <c r="F51" s="2">
        <f>SUM(F2:F50)</f>
        <v>12641.775510204085</v>
      </c>
    </row>
    <row r="52" spans="1:6" x14ac:dyDescent="0.2">
      <c r="E52" s="10" t="s">
        <v>67</v>
      </c>
      <c r="F52" s="2">
        <f>COUNT(F2:F50)</f>
        <v>49</v>
      </c>
    </row>
    <row r="53" spans="1:6" x14ac:dyDescent="0.2">
      <c r="B53" s="4"/>
      <c r="C53" s="4"/>
      <c r="E53" s="10" t="s">
        <v>66</v>
      </c>
      <c r="F53">
        <f>F51/(F52-1)</f>
        <v>263.37032312925174</v>
      </c>
    </row>
    <row r="55" spans="1:6" x14ac:dyDescent="0.2">
      <c r="E55" s="10" t="s">
        <v>68</v>
      </c>
      <c r="F55">
        <f>_xlfn.COVARIANCE.S(B2:B50,C2:C50)</f>
        <v>263.37032312925174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selection activeCell="I60" sqref="I60"/>
    </sheetView>
  </sheetViews>
  <sheetFormatPr defaultRowHeight="12.75" x14ac:dyDescent="0.2"/>
  <cols>
    <col min="1" max="1" width="18.7109375" bestFit="1" customWidth="1"/>
    <col min="2" max="2" width="16.28515625" style="2" bestFit="1" customWidth="1"/>
    <col min="3" max="3" width="15" style="2" bestFit="1" customWidth="1"/>
    <col min="4" max="4" width="11.42578125" bestFit="1" customWidth="1"/>
    <col min="5" max="5" width="17.28515625" bestFit="1" customWidth="1"/>
    <col min="6" max="6" width="23.140625" bestFit="1" customWidth="1"/>
  </cols>
  <sheetData>
    <row r="1" spans="2:6" x14ac:dyDescent="0.2">
      <c r="B1" s="1" t="s">
        <v>59</v>
      </c>
      <c r="C1" s="1" t="s">
        <v>60</v>
      </c>
      <c r="D1" s="13" t="s">
        <v>62</v>
      </c>
      <c r="E1" s="13" t="s">
        <v>63</v>
      </c>
      <c r="F1" s="13" t="s">
        <v>64</v>
      </c>
    </row>
    <row r="2" spans="2:6" x14ac:dyDescent="0.2">
      <c r="B2" s="2">
        <v>93</v>
      </c>
      <c r="C2" s="2">
        <v>1315</v>
      </c>
      <c r="D2" s="11">
        <f>B2-$B$51</f>
        <v>9.7551020408163254</v>
      </c>
      <c r="E2" s="11">
        <f>C2-$C$51</f>
        <v>51.897959183673493</v>
      </c>
      <c r="F2">
        <f>D2*E2</f>
        <v>506.26988754685567</v>
      </c>
    </row>
    <row r="3" spans="2:6" x14ac:dyDescent="0.2">
      <c r="B3" s="2">
        <v>80</v>
      </c>
      <c r="C3" s="2">
        <v>1220</v>
      </c>
      <c r="D3" s="11">
        <f t="shared" ref="D3:D50" si="0">B3-$B$51</f>
        <v>-3.2448979591836746</v>
      </c>
      <c r="E3" s="11">
        <f t="shared" ref="E3:E50" si="1">C3-$C$51</f>
        <v>-43.102040816326507</v>
      </c>
      <c r="F3">
        <f t="shared" ref="F3:F50" si="2">D3*E3</f>
        <v>139.86172428154933</v>
      </c>
    </row>
    <row r="4" spans="2:6" x14ac:dyDescent="0.2">
      <c r="B4" s="2">
        <v>88</v>
      </c>
      <c r="C4" s="2">
        <v>1240</v>
      </c>
      <c r="D4" s="11">
        <f t="shared" si="0"/>
        <v>4.7551020408163254</v>
      </c>
      <c r="E4" s="11">
        <f t="shared" si="1"/>
        <v>-23.102040816326507</v>
      </c>
      <c r="F4">
        <f t="shared" si="2"/>
        <v>-109.85256143273622</v>
      </c>
    </row>
    <row r="5" spans="2:6" x14ac:dyDescent="0.2">
      <c r="B5" s="2">
        <v>68</v>
      </c>
      <c r="C5" s="2">
        <v>1176</v>
      </c>
      <c r="D5" s="11">
        <f t="shared" si="0"/>
        <v>-15.244897959183675</v>
      </c>
      <c r="E5" s="11">
        <f t="shared" si="1"/>
        <v>-87.102040816326507</v>
      </c>
      <c r="F5">
        <f t="shared" si="2"/>
        <v>1327.8617242815492</v>
      </c>
    </row>
    <row r="6" spans="2:6" x14ac:dyDescent="0.2">
      <c r="B6" s="2">
        <v>90</v>
      </c>
      <c r="C6" s="2">
        <v>1300</v>
      </c>
      <c r="D6" s="11">
        <f t="shared" si="0"/>
        <v>6.7551020408163254</v>
      </c>
      <c r="E6" s="11">
        <f t="shared" si="1"/>
        <v>36.897959183673493</v>
      </c>
      <c r="F6">
        <f t="shared" si="2"/>
        <v>249.24947938359028</v>
      </c>
    </row>
    <row r="7" spans="2:6" x14ac:dyDescent="0.2">
      <c r="B7" s="2">
        <v>90</v>
      </c>
      <c r="C7" s="2">
        <v>1281</v>
      </c>
      <c r="D7" s="11">
        <f t="shared" si="0"/>
        <v>6.7551020408163254</v>
      </c>
      <c r="E7" s="11">
        <f t="shared" si="1"/>
        <v>17.897959183673493</v>
      </c>
      <c r="F7">
        <f t="shared" si="2"/>
        <v>120.9025406080801</v>
      </c>
    </row>
    <row r="8" spans="2:6" x14ac:dyDescent="0.2">
      <c r="B8" s="2">
        <v>84</v>
      </c>
      <c r="C8" s="2">
        <v>1255</v>
      </c>
      <c r="D8" s="11">
        <f t="shared" si="0"/>
        <v>0.75510204081632537</v>
      </c>
      <c r="E8" s="11">
        <f t="shared" si="1"/>
        <v>-8.1020408163265074</v>
      </c>
      <c r="F8">
        <f t="shared" si="2"/>
        <v>-6.1178675551853123</v>
      </c>
    </row>
    <row r="9" spans="2:6" x14ac:dyDescent="0.2">
      <c r="B9" s="2">
        <v>75</v>
      </c>
      <c r="C9" s="2">
        <v>1400</v>
      </c>
      <c r="D9" s="11">
        <f t="shared" si="0"/>
        <v>-8.2448979591836746</v>
      </c>
      <c r="E9" s="11">
        <f t="shared" si="1"/>
        <v>136.89795918367349</v>
      </c>
      <c r="F9">
        <f t="shared" si="2"/>
        <v>-1128.7097042898795</v>
      </c>
    </row>
    <row r="10" spans="2:6" x14ac:dyDescent="0.2">
      <c r="B10" s="2">
        <v>80</v>
      </c>
      <c r="C10" s="2">
        <v>1300</v>
      </c>
      <c r="D10" s="11">
        <f t="shared" si="0"/>
        <v>-3.2448979591836746</v>
      </c>
      <c r="E10" s="11">
        <f t="shared" si="1"/>
        <v>36.897959183673493</v>
      </c>
      <c r="F10">
        <f t="shared" si="2"/>
        <v>-119.73011245314464</v>
      </c>
    </row>
    <row r="11" spans="2:6" x14ac:dyDescent="0.2">
      <c r="B11" s="2">
        <v>77</v>
      </c>
      <c r="C11" s="2">
        <v>1225</v>
      </c>
      <c r="D11" s="11">
        <f t="shared" si="0"/>
        <v>-6.2448979591836746</v>
      </c>
      <c r="E11" s="11">
        <f t="shared" si="1"/>
        <v>-38.102040816326507</v>
      </c>
      <c r="F11">
        <f t="shared" si="2"/>
        <v>237.94335693461048</v>
      </c>
    </row>
    <row r="12" spans="2:6" x14ac:dyDescent="0.2">
      <c r="B12" s="2">
        <v>74</v>
      </c>
      <c r="C12" s="2">
        <v>1260</v>
      </c>
      <c r="D12" s="11">
        <f t="shared" si="0"/>
        <v>-9.2448979591836746</v>
      </c>
      <c r="E12" s="11">
        <f t="shared" si="1"/>
        <v>-3.1020408163265074</v>
      </c>
      <c r="F12">
        <f t="shared" si="2"/>
        <v>28.678050812161388</v>
      </c>
    </row>
    <row r="13" spans="2:6" x14ac:dyDescent="0.2">
      <c r="B13" s="2">
        <v>84</v>
      </c>
      <c r="C13" s="2">
        <v>1200</v>
      </c>
      <c r="D13" s="11">
        <f t="shared" si="0"/>
        <v>0.75510204081632537</v>
      </c>
      <c r="E13" s="11">
        <f t="shared" si="1"/>
        <v>-63.102040816326507</v>
      </c>
      <c r="F13">
        <f t="shared" si="2"/>
        <v>-47.648479800083209</v>
      </c>
    </row>
    <row r="14" spans="2:6" x14ac:dyDescent="0.2">
      <c r="B14" s="2">
        <v>85</v>
      </c>
      <c r="C14" s="2">
        <v>1258</v>
      </c>
      <c r="D14" s="11">
        <f t="shared" si="0"/>
        <v>1.7551020408163254</v>
      </c>
      <c r="E14" s="11">
        <f t="shared" si="1"/>
        <v>-5.1020408163265074</v>
      </c>
      <c r="F14">
        <f t="shared" si="2"/>
        <v>-8.9546022490628445</v>
      </c>
    </row>
    <row r="15" spans="2:6" x14ac:dyDescent="0.2">
      <c r="B15" s="2">
        <v>90</v>
      </c>
      <c r="C15" s="2">
        <v>1268</v>
      </c>
      <c r="D15" s="11">
        <f t="shared" si="0"/>
        <v>6.7551020408163254</v>
      </c>
      <c r="E15" s="11">
        <f t="shared" si="1"/>
        <v>4.8979591836734926</v>
      </c>
      <c r="F15">
        <f t="shared" si="2"/>
        <v>33.086214077467872</v>
      </c>
    </row>
    <row r="16" spans="2:6" x14ac:dyDescent="0.2">
      <c r="B16" s="2">
        <v>83</v>
      </c>
      <c r="C16" s="2">
        <v>1280</v>
      </c>
      <c r="D16" s="11">
        <f t="shared" si="0"/>
        <v>-0.24489795918367463</v>
      </c>
      <c r="E16" s="11">
        <f t="shared" si="1"/>
        <v>16.897959183673493</v>
      </c>
      <c r="F16">
        <f t="shared" si="2"/>
        <v>-4.1382757184506707</v>
      </c>
    </row>
    <row r="17" spans="2:6" x14ac:dyDescent="0.2">
      <c r="B17" s="2">
        <v>89</v>
      </c>
      <c r="C17" s="2">
        <v>1230</v>
      </c>
      <c r="D17" s="11">
        <f t="shared" si="0"/>
        <v>5.7551020408163254</v>
      </c>
      <c r="E17" s="11">
        <f t="shared" si="1"/>
        <v>-33.102040816326507</v>
      </c>
      <c r="F17">
        <f t="shared" si="2"/>
        <v>-190.50562265722598</v>
      </c>
    </row>
    <row r="18" spans="2:6" x14ac:dyDescent="0.2">
      <c r="B18" s="2">
        <v>91</v>
      </c>
      <c r="C18" s="2">
        <v>1310</v>
      </c>
      <c r="D18" s="11">
        <f t="shared" si="0"/>
        <v>7.7551020408163254</v>
      </c>
      <c r="E18" s="11">
        <f t="shared" si="1"/>
        <v>46.897959183673493</v>
      </c>
      <c r="F18">
        <f t="shared" si="2"/>
        <v>363.69845897542706</v>
      </c>
    </row>
    <row r="19" spans="2:6" x14ac:dyDescent="0.2">
      <c r="B19" s="2">
        <v>89</v>
      </c>
      <c r="C19" s="2">
        <v>1278</v>
      </c>
      <c r="D19" s="11">
        <f t="shared" si="0"/>
        <v>5.7551020408163254</v>
      </c>
      <c r="E19" s="11">
        <f t="shared" si="1"/>
        <v>14.897959183673493</v>
      </c>
      <c r="F19">
        <f t="shared" si="2"/>
        <v>85.739275301957633</v>
      </c>
    </row>
    <row r="20" spans="2:6" x14ac:dyDescent="0.2">
      <c r="B20" s="2">
        <v>73</v>
      </c>
      <c r="C20" s="2">
        <v>1244</v>
      </c>
      <c r="D20" s="11">
        <f t="shared" si="0"/>
        <v>-10.244897959183675</v>
      </c>
      <c r="E20" s="11">
        <f t="shared" si="1"/>
        <v>-19.102040816326507</v>
      </c>
      <c r="F20">
        <f t="shared" si="2"/>
        <v>195.69845897542669</v>
      </c>
    </row>
    <row r="21" spans="2:6" x14ac:dyDescent="0.2">
      <c r="B21" s="2">
        <v>85</v>
      </c>
      <c r="C21" s="2">
        <v>1215</v>
      </c>
      <c r="D21" s="11">
        <f t="shared" si="0"/>
        <v>1.7551020408163254</v>
      </c>
      <c r="E21" s="11">
        <f t="shared" si="1"/>
        <v>-48.102040816326507</v>
      </c>
      <c r="F21">
        <f t="shared" si="2"/>
        <v>-84.423990004164835</v>
      </c>
    </row>
    <row r="22" spans="2:6" x14ac:dyDescent="0.2">
      <c r="B22" s="2">
        <v>90</v>
      </c>
      <c r="C22" s="2">
        <v>1370</v>
      </c>
      <c r="D22" s="11">
        <f t="shared" si="0"/>
        <v>6.7551020408163254</v>
      </c>
      <c r="E22" s="11">
        <f t="shared" si="1"/>
        <v>106.89795918367349</v>
      </c>
      <c r="F22">
        <f t="shared" si="2"/>
        <v>722.10662224073303</v>
      </c>
    </row>
    <row r="23" spans="2:6" x14ac:dyDescent="0.2">
      <c r="B23" s="2">
        <v>87</v>
      </c>
      <c r="C23" s="2">
        <v>1285</v>
      </c>
      <c r="D23" s="11">
        <f t="shared" si="0"/>
        <v>3.7551020408163254</v>
      </c>
      <c r="E23" s="11">
        <f t="shared" si="1"/>
        <v>21.897959183673493</v>
      </c>
      <c r="F23">
        <f t="shared" si="2"/>
        <v>82.229071220324926</v>
      </c>
    </row>
    <row r="24" spans="2:6" x14ac:dyDescent="0.2">
      <c r="B24" s="2">
        <v>86</v>
      </c>
      <c r="C24" s="2">
        <v>1290</v>
      </c>
      <c r="D24" s="11">
        <f t="shared" si="0"/>
        <v>2.7551020408163254</v>
      </c>
      <c r="E24" s="11">
        <f t="shared" si="1"/>
        <v>26.897959183673493</v>
      </c>
      <c r="F24">
        <f t="shared" si="2"/>
        <v>74.10662224073306</v>
      </c>
    </row>
    <row r="25" spans="2:6" x14ac:dyDescent="0.2">
      <c r="B25" s="2">
        <v>92</v>
      </c>
      <c r="C25" s="2">
        <v>1255</v>
      </c>
      <c r="D25" s="11">
        <f t="shared" si="0"/>
        <v>8.7551020408163254</v>
      </c>
      <c r="E25" s="11">
        <f t="shared" si="1"/>
        <v>-8.1020408163265074</v>
      </c>
      <c r="F25">
        <f t="shared" si="2"/>
        <v>-70.934194085797373</v>
      </c>
    </row>
    <row r="26" spans="2:6" x14ac:dyDescent="0.2">
      <c r="B26" s="2">
        <v>86</v>
      </c>
      <c r="C26" s="2">
        <v>1357</v>
      </c>
      <c r="D26" s="11">
        <f t="shared" si="0"/>
        <v>2.7551020408163254</v>
      </c>
      <c r="E26" s="11">
        <f t="shared" si="1"/>
        <v>93.897959183673493</v>
      </c>
      <c r="F26">
        <f t="shared" si="2"/>
        <v>258.69845897542689</v>
      </c>
    </row>
    <row r="27" spans="2:6" x14ac:dyDescent="0.2">
      <c r="B27" s="2">
        <v>83</v>
      </c>
      <c r="C27" s="2">
        <v>1200</v>
      </c>
      <c r="D27" s="11">
        <f t="shared" si="0"/>
        <v>-0.24489795918367463</v>
      </c>
      <c r="E27" s="11">
        <f t="shared" si="1"/>
        <v>-63.102040816326507</v>
      </c>
      <c r="F27">
        <f t="shared" si="2"/>
        <v>15.453561016243299</v>
      </c>
    </row>
    <row r="28" spans="2:6" x14ac:dyDescent="0.2">
      <c r="B28" s="2">
        <v>82</v>
      </c>
      <c r="C28" s="2">
        <v>1230</v>
      </c>
      <c r="D28" s="11">
        <f t="shared" si="0"/>
        <v>-1.2448979591836746</v>
      </c>
      <c r="E28" s="11">
        <f t="shared" si="1"/>
        <v>-33.102040816326507</v>
      </c>
      <c r="F28">
        <f t="shared" si="2"/>
        <v>41.208663057059567</v>
      </c>
    </row>
    <row r="29" spans="2:6" x14ac:dyDescent="0.2">
      <c r="B29" s="2">
        <v>77</v>
      </c>
      <c r="C29" s="2">
        <v>1247</v>
      </c>
      <c r="D29" s="11">
        <f t="shared" si="0"/>
        <v>-6.2448979591836746</v>
      </c>
      <c r="E29" s="11">
        <f t="shared" si="1"/>
        <v>-16.102040816326507</v>
      </c>
      <c r="F29">
        <f t="shared" si="2"/>
        <v>100.55560183256964</v>
      </c>
    </row>
    <row r="30" spans="2:6" x14ac:dyDescent="0.2">
      <c r="B30" s="2">
        <v>72</v>
      </c>
      <c r="C30" s="2">
        <v>1170</v>
      </c>
      <c r="D30" s="11">
        <f t="shared" si="0"/>
        <v>-11.244897959183675</v>
      </c>
      <c r="E30" s="11">
        <f t="shared" si="1"/>
        <v>-93.102040816326507</v>
      </c>
      <c r="F30">
        <f t="shared" si="2"/>
        <v>1046.9229487713451</v>
      </c>
    </row>
    <row r="31" spans="2:6" x14ac:dyDescent="0.2">
      <c r="B31" s="2">
        <v>80</v>
      </c>
      <c r="C31" s="2">
        <v>1320</v>
      </c>
      <c r="D31" s="11">
        <f t="shared" si="0"/>
        <v>-3.2448979591836746</v>
      </c>
      <c r="E31" s="11">
        <f t="shared" si="1"/>
        <v>56.897959183673493</v>
      </c>
      <c r="F31">
        <f t="shared" si="2"/>
        <v>-184.62807163681813</v>
      </c>
    </row>
    <row r="32" spans="2:6" x14ac:dyDescent="0.2">
      <c r="B32" s="2">
        <v>93</v>
      </c>
      <c r="C32" s="2">
        <v>1340</v>
      </c>
      <c r="D32" s="11">
        <f t="shared" si="0"/>
        <v>9.7551020408163254</v>
      </c>
      <c r="E32" s="11">
        <f t="shared" si="1"/>
        <v>76.897959183673493</v>
      </c>
      <c r="F32">
        <f t="shared" si="2"/>
        <v>750.14743856726375</v>
      </c>
    </row>
    <row r="33" spans="2:6" x14ac:dyDescent="0.2">
      <c r="B33" s="2">
        <v>88</v>
      </c>
      <c r="C33" s="2">
        <v>1327</v>
      </c>
      <c r="D33" s="11">
        <f t="shared" si="0"/>
        <v>4.7551020408163254</v>
      </c>
      <c r="E33" s="11">
        <f t="shared" si="1"/>
        <v>63.897959183673493</v>
      </c>
      <c r="F33">
        <f t="shared" si="2"/>
        <v>303.84131611828411</v>
      </c>
    </row>
    <row r="34" spans="2:6" x14ac:dyDescent="0.2">
      <c r="B34" s="2">
        <v>87</v>
      </c>
      <c r="C34" s="2">
        <v>1195</v>
      </c>
      <c r="D34" s="11">
        <f t="shared" si="0"/>
        <v>3.7551020408163254</v>
      </c>
      <c r="E34" s="11">
        <f t="shared" si="1"/>
        <v>-68.102040816326507</v>
      </c>
      <c r="F34">
        <f t="shared" si="2"/>
        <v>-255.73011245314436</v>
      </c>
    </row>
    <row r="35" spans="2:6" x14ac:dyDescent="0.2">
      <c r="B35" s="2">
        <v>88</v>
      </c>
      <c r="C35" s="2">
        <v>1370</v>
      </c>
      <c r="D35" s="11">
        <f t="shared" si="0"/>
        <v>4.7551020408163254</v>
      </c>
      <c r="E35" s="11">
        <f t="shared" si="1"/>
        <v>106.89795918367349</v>
      </c>
      <c r="F35">
        <f t="shared" si="2"/>
        <v>508.3107038733861</v>
      </c>
    </row>
    <row r="36" spans="2:6" x14ac:dyDescent="0.2">
      <c r="B36" s="2">
        <v>88</v>
      </c>
      <c r="C36" s="2">
        <v>1310</v>
      </c>
      <c r="D36" s="11">
        <f t="shared" si="0"/>
        <v>4.7551020408163254</v>
      </c>
      <c r="E36" s="11">
        <f t="shared" si="1"/>
        <v>46.897959183673493</v>
      </c>
      <c r="F36">
        <f t="shared" si="2"/>
        <v>223.00458142440655</v>
      </c>
    </row>
    <row r="37" spans="2:6" x14ac:dyDescent="0.2">
      <c r="B37" s="2">
        <v>77</v>
      </c>
      <c r="C37" s="2">
        <v>1195</v>
      </c>
      <c r="D37" s="11">
        <f t="shared" si="0"/>
        <v>-6.2448979591836746</v>
      </c>
      <c r="E37" s="11">
        <f t="shared" si="1"/>
        <v>-68.102040816326507</v>
      </c>
      <c r="F37">
        <f t="shared" si="2"/>
        <v>425.29029571012074</v>
      </c>
    </row>
    <row r="38" spans="2:6" x14ac:dyDescent="0.2">
      <c r="B38" s="2">
        <v>73</v>
      </c>
      <c r="C38" s="2">
        <v>1300</v>
      </c>
      <c r="D38" s="11">
        <f t="shared" si="0"/>
        <v>-10.244897959183675</v>
      </c>
      <c r="E38" s="11">
        <f t="shared" si="1"/>
        <v>36.897959183673493</v>
      </c>
      <c r="F38">
        <f t="shared" si="2"/>
        <v>-378.01582673885906</v>
      </c>
    </row>
    <row r="39" spans="2:6" x14ac:dyDescent="0.2">
      <c r="B39" s="2">
        <v>73</v>
      </c>
      <c r="C39" s="2">
        <v>1155</v>
      </c>
      <c r="D39" s="11">
        <f t="shared" si="0"/>
        <v>-10.244897959183675</v>
      </c>
      <c r="E39" s="11">
        <f t="shared" si="1"/>
        <v>-108.10204081632651</v>
      </c>
      <c r="F39">
        <f t="shared" si="2"/>
        <v>1107.4943773427738</v>
      </c>
    </row>
    <row r="40" spans="2:6" x14ac:dyDescent="0.2">
      <c r="B40" s="2">
        <v>86</v>
      </c>
      <c r="C40" s="2">
        <v>1280</v>
      </c>
      <c r="D40" s="11">
        <f t="shared" si="0"/>
        <v>2.7551020408163254</v>
      </c>
      <c r="E40" s="11">
        <f t="shared" si="1"/>
        <v>16.897959183673493</v>
      </c>
      <c r="F40">
        <f t="shared" si="2"/>
        <v>46.555601832569806</v>
      </c>
    </row>
    <row r="41" spans="2:6" x14ac:dyDescent="0.2">
      <c r="B41" s="2">
        <v>88</v>
      </c>
      <c r="C41" s="2">
        <v>1218</v>
      </c>
      <c r="D41" s="11">
        <f t="shared" si="0"/>
        <v>4.7551020408163254</v>
      </c>
      <c r="E41" s="11">
        <f t="shared" si="1"/>
        <v>-45.102040816326507</v>
      </c>
      <c r="F41">
        <f t="shared" si="2"/>
        <v>-214.46480633069538</v>
      </c>
    </row>
    <row r="42" spans="2:6" x14ac:dyDescent="0.2">
      <c r="B42" s="2">
        <v>61</v>
      </c>
      <c r="C42" s="2">
        <v>1142</v>
      </c>
      <c r="D42" s="11">
        <f t="shared" si="0"/>
        <v>-22.244897959183675</v>
      </c>
      <c r="E42" s="11">
        <f t="shared" si="1"/>
        <v>-121.10204081632651</v>
      </c>
      <c r="F42">
        <f t="shared" si="2"/>
        <v>2693.9025406080796</v>
      </c>
    </row>
    <row r="43" spans="2:6" x14ac:dyDescent="0.2">
      <c r="B43" s="2">
        <v>73</v>
      </c>
      <c r="C43" s="2">
        <v>1109</v>
      </c>
      <c r="D43" s="11">
        <f t="shared" si="0"/>
        <v>-10.244897959183675</v>
      </c>
      <c r="E43" s="11">
        <f t="shared" si="1"/>
        <v>-154.10204081632651</v>
      </c>
      <c r="F43">
        <f t="shared" si="2"/>
        <v>1578.7596834652227</v>
      </c>
    </row>
    <row r="44" spans="2:6" x14ac:dyDescent="0.2">
      <c r="B44" s="2">
        <v>84</v>
      </c>
      <c r="C44" s="2">
        <v>1287</v>
      </c>
      <c r="D44" s="11">
        <f t="shared" si="0"/>
        <v>0.75510204081632537</v>
      </c>
      <c r="E44" s="11">
        <f t="shared" si="1"/>
        <v>23.897959183673493</v>
      </c>
      <c r="F44">
        <f t="shared" si="2"/>
        <v>18.045397750937099</v>
      </c>
    </row>
    <row r="45" spans="2:6" x14ac:dyDescent="0.2">
      <c r="B45" s="2">
        <v>76</v>
      </c>
      <c r="C45" s="2">
        <v>1225</v>
      </c>
      <c r="D45" s="11">
        <f t="shared" si="0"/>
        <v>-7.2448979591836746</v>
      </c>
      <c r="E45" s="11">
        <f t="shared" si="1"/>
        <v>-38.102040816326507</v>
      </c>
      <c r="F45">
        <f t="shared" si="2"/>
        <v>276.04539775093701</v>
      </c>
    </row>
    <row r="46" spans="2:6" x14ac:dyDescent="0.2">
      <c r="B46" s="2">
        <v>78</v>
      </c>
      <c r="C46" s="2">
        <v>1234</v>
      </c>
      <c r="D46" s="11">
        <f t="shared" si="0"/>
        <v>-5.2448979591836746</v>
      </c>
      <c r="E46" s="11">
        <f t="shared" si="1"/>
        <v>-29.102040816326507</v>
      </c>
      <c r="F46">
        <f t="shared" si="2"/>
        <v>152.6372344856309</v>
      </c>
    </row>
    <row r="47" spans="2:6" x14ac:dyDescent="0.2">
      <c r="B47" s="2">
        <v>86</v>
      </c>
      <c r="C47" s="2">
        <v>1250</v>
      </c>
      <c r="D47" s="11">
        <f t="shared" si="0"/>
        <v>2.7551020408163254</v>
      </c>
      <c r="E47" s="11">
        <f t="shared" si="1"/>
        <v>-13.102040816326507</v>
      </c>
      <c r="F47">
        <f t="shared" si="2"/>
        <v>-36.097459391919955</v>
      </c>
    </row>
    <row r="48" spans="2:6" x14ac:dyDescent="0.2">
      <c r="B48" s="2">
        <v>91</v>
      </c>
      <c r="C48" s="2">
        <v>1290</v>
      </c>
      <c r="D48" s="11">
        <f t="shared" si="0"/>
        <v>7.7551020408163254</v>
      </c>
      <c r="E48" s="11">
        <f t="shared" si="1"/>
        <v>26.897959183673493</v>
      </c>
      <c r="F48">
        <f t="shared" si="2"/>
        <v>208.59641815910052</v>
      </c>
    </row>
    <row r="49" spans="1:6" x14ac:dyDescent="0.2">
      <c r="B49" s="2">
        <v>93</v>
      </c>
      <c r="C49" s="2">
        <v>1336</v>
      </c>
      <c r="D49" s="11">
        <f t="shared" si="0"/>
        <v>9.7551020408163254</v>
      </c>
      <c r="E49" s="11">
        <f t="shared" si="1"/>
        <v>72.897959183673493</v>
      </c>
      <c r="F49">
        <f t="shared" si="2"/>
        <v>711.12703040399845</v>
      </c>
    </row>
    <row r="50" spans="1:6" ht="13.5" thickBot="1" x14ac:dyDescent="0.25">
      <c r="B50" s="2">
        <v>93</v>
      </c>
      <c r="C50" s="2">
        <v>1350</v>
      </c>
      <c r="D50" s="11">
        <f t="shared" si="0"/>
        <v>9.7551020408163254</v>
      </c>
      <c r="E50" s="11">
        <f t="shared" si="1"/>
        <v>86.897959183673493</v>
      </c>
      <c r="F50" s="12">
        <f t="shared" si="2"/>
        <v>847.698458975427</v>
      </c>
    </row>
    <row r="51" spans="1:6" ht="13.5" thickTop="1" x14ac:dyDescent="0.2">
      <c r="A51" s="10" t="s">
        <v>61</v>
      </c>
      <c r="B51" s="9">
        <f>AVERAGE(B2:B50)</f>
        <v>83.244897959183675</v>
      </c>
      <c r="C51" s="9">
        <f>AVERAGE(C2:C50)</f>
        <v>1263.1020408163265</v>
      </c>
      <c r="E51" s="10" t="s">
        <v>65</v>
      </c>
      <c r="F51" s="2">
        <f>SUM(F2:F50)</f>
        <v>12641.775510204085</v>
      </c>
    </row>
    <row r="52" spans="1:6" x14ac:dyDescent="0.2">
      <c r="A52" s="10" t="s">
        <v>69</v>
      </c>
      <c r="B52" s="9">
        <f>_xlfn.STDEV.S(B2:B50)</f>
        <v>7.4485194620723618</v>
      </c>
      <c r="C52" s="9">
        <f>_xlfn.STDEV.S(C2:C50)</f>
        <v>62.676499083906776</v>
      </c>
      <c r="E52" s="10" t="s">
        <v>67</v>
      </c>
      <c r="F52" s="2">
        <f>COUNT(F2:F50)</f>
        <v>49</v>
      </c>
    </row>
    <row r="53" spans="1:6" x14ac:dyDescent="0.2">
      <c r="A53" s="14" t="s">
        <v>70</v>
      </c>
      <c r="B53" s="4"/>
      <c r="C53" s="4"/>
      <c r="E53" s="10" t="s">
        <v>66</v>
      </c>
      <c r="F53">
        <f>F51/(F52-1)</f>
        <v>263.37032312925174</v>
      </c>
    </row>
    <row r="54" spans="1:6" x14ac:dyDescent="0.2">
      <c r="E54" s="10" t="s">
        <v>71</v>
      </c>
      <c r="F54">
        <f>F53/(B52*C52)</f>
        <v>0.564146826697419</v>
      </c>
    </row>
    <row r="55" spans="1:6" x14ac:dyDescent="0.2">
      <c r="E55" s="10"/>
    </row>
    <row r="56" spans="1:6" x14ac:dyDescent="0.2">
      <c r="E56" s="10" t="s">
        <v>72</v>
      </c>
      <c r="F56">
        <f>CORREL(B2:B50,C2:C50)</f>
        <v>0.56414682669741922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Colleges and Universities</vt:lpstr>
      <vt:lpstr>Covariance</vt:lpstr>
      <vt:lpstr>Correlation</vt:lpstr>
    </vt:vector>
  </TitlesOfParts>
  <Company>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strawbla</dc:creator>
  <cp:lastModifiedBy>peggy</cp:lastModifiedBy>
  <dcterms:created xsi:type="dcterms:W3CDTF">2002-02-03T18:32:40Z</dcterms:created>
  <dcterms:modified xsi:type="dcterms:W3CDTF">2012-11-08T19:49:59Z</dcterms:modified>
</cp:coreProperties>
</file>