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Original" sheetId="1" r:id="rId1"/>
    <sheet name="Formatted" sheetId="4" r:id="rId2"/>
    <sheet name="Model Inputs" sheetId="5" r:id="rId3"/>
    <sheet name="Sheet2" sheetId="2" r:id="rId4"/>
    <sheet name="Sheet3" sheetId="3" r:id="rId5"/>
  </sheets>
  <definedNames>
    <definedName name="MinimizeCosts" localSheetId="1">FALSE</definedName>
    <definedName name="MinimizeCosts" localSheetId="2">FALSE</definedName>
    <definedName name="MinimizeCosts" localSheetId="0">FALSE</definedName>
    <definedName name="_xlnm.Print_Area" localSheetId="1">Formatted!TreeDiagram</definedName>
    <definedName name="_xlnm.Print_Area" localSheetId="2">'Model Inputs'!TreeDiagram</definedName>
    <definedName name="_xlnm.Print_Area" localSheetId="0">Original!TreeDiagram</definedName>
    <definedName name="TreeData" localSheetId="1">Formatted!$GH$1001:$GV$1012</definedName>
    <definedName name="TreeData" localSheetId="2">'Model Inputs'!$GH$1001:$GV$1012</definedName>
    <definedName name="TreeData" localSheetId="0">Original!$GH$1001:$GV$1012</definedName>
    <definedName name="TreeDiagBase" localSheetId="1">Formatted!$A$1</definedName>
    <definedName name="TreeDiagBase" localSheetId="2">'Model Inputs'!$A$1</definedName>
    <definedName name="TreeDiagBase" localSheetId="0">Original!$A$1</definedName>
    <definedName name="TreeDiagram" localSheetId="1">Formatted!$A$1:$S$34</definedName>
    <definedName name="TreeDiagram" localSheetId="2">'Model Inputs'!$A$1:$S$34</definedName>
    <definedName name="TreeDiagram" localSheetId="0">Original!$A$1:$S$34</definedName>
    <definedName name="UseExpUtility" localSheetId="1">FALSE</definedName>
    <definedName name="UseExpUtility" localSheetId="2">FALSE</definedName>
    <definedName name="UseExpUtility" localSheetId="0">FALSE</definedName>
  </definedNames>
  <calcPr calcId="145621" concurrentCalc="0"/>
</workbook>
</file>

<file path=xl/calcChain.xml><?xml version="1.0" encoding="utf-8"?>
<calcChain xmlns="http://schemas.openxmlformats.org/spreadsheetml/2006/main">
  <c r="S33" i="5" l="1"/>
  <c r="E34" i="5"/>
  <c r="S28" i="5"/>
  <c r="I29" i="5"/>
  <c r="S3" i="5"/>
  <c r="M4" i="5"/>
  <c r="S8" i="5"/>
  <c r="Q9" i="5"/>
  <c r="S13" i="5"/>
  <c r="Q14" i="5"/>
  <c r="M11" i="5"/>
  <c r="S18" i="5"/>
  <c r="Q19" i="5"/>
  <c r="S23" i="5"/>
  <c r="Q24" i="5"/>
  <c r="M21" i="5"/>
  <c r="I12" i="5"/>
  <c r="E20" i="5"/>
  <c r="A27" i="5"/>
  <c r="B26" i="5"/>
  <c r="J11" i="5"/>
  <c r="S33" i="4"/>
  <c r="E34" i="4"/>
  <c r="S28" i="4"/>
  <c r="I29" i="4"/>
  <c r="S3" i="4"/>
  <c r="M4" i="4"/>
  <c r="S8" i="4"/>
  <c r="Q9" i="4"/>
  <c r="S13" i="4"/>
  <c r="Q14" i="4"/>
  <c r="M11" i="4"/>
  <c r="S18" i="4"/>
  <c r="Q19" i="4"/>
  <c r="S23" i="4"/>
  <c r="Q24" i="4"/>
  <c r="M21" i="4"/>
  <c r="I12" i="4"/>
  <c r="E20" i="4"/>
  <c r="A27" i="4"/>
  <c r="B26" i="4"/>
  <c r="J11" i="4"/>
  <c r="S23" i="1"/>
  <c r="Q24" i="1"/>
  <c r="S18" i="1"/>
  <c r="Q19" i="1"/>
  <c r="S13" i="1"/>
  <c r="Q14" i="1"/>
  <c r="S8" i="1"/>
  <c r="Q9" i="1"/>
  <c r="M21" i="1"/>
  <c r="M11" i="1"/>
  <c r="S3" i="1"/>
  <c r="M4" i="1"/>
  <c r="S28" i="1"/>
  <c r="I29" i="1"/>
  <c r="I12" i="1"/>
  <c r="J11" i="1"/>
  <c r="S33" i="1"/>
  <c r="E34" i="1"/>
  <c r="E20" i="1"/>
  <c r="A27" i="1"/>
  <c r="B26" i="1"/>
</calcChain>
</file>

<file path=xl/sharedStrings.xml><?xml version="1.0" encoding="utf-8"?>
<sst xmlns="http://schemas.openxmlformats.org/spreadsheetml/2006/main" count="117" uniqueCount="30">
  <si>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</si>
  <si>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</si>
  <si>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</si>
  <si>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</si>
  <si>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</si>
  <si>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</si>
  <si>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</si>
  <si>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</si>
  <si>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</si>
  <si>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</si>
  <si>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</si>
  <si>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</si>
  <si>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</si>
  <si>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</si>
  <si>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</si>
  <si>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</si>
  <si>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</si>
  <si>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</si>
  <si>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>Prepare poposal</t>
  </si>
  <si>
    <t>Don't prepare propsal</t>
  </si>
  <si>
    <t>E</t>
  </si>
  <si>
    <t>Awarded contract</t>
  </si>
  <si>
    <t>Not awarded contract</t>
  </si>
  <si>
    <t>Use mechanical method</t>
  </si>
  <si>
    <t>Try electronic method</t>
  </si>
  <si>
    <t>Try magnetic method</t>
  </si>
  <si>
    <t>Electonic success</t>
  </si>
  <si>
    <t>Electronic failure</t>
  </si>
  <si>
    <t>Magnetic success</t>
  </si>
  <si>
    <t>Magnetic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</si>
</sst>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;;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152400</xdr:rowOff>
    </xdr:to>
    <xdr:sp macro="" textlink="">
      <xdr:nvSpPr>
        <xdr:cNvPr id="28" name="Circle 27"/>
        <xdr:cNvSpPr/>
      </xdr:nvSpPr>
      <xdr:spPr>
        <a:xfrm>
          <a:off x="2228850" y="3429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76200</xdr:rowOff>
    </xdr:from>
    <xdr:to>
      <xdr:col>5</xdr:col>
      <xdr:colOff>0</xdr:colOff>
      <xdr:row>18</xdr:row>
      <xdr:rowOff>76200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1009650" y="3505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18</xdr:row>
      <xdr:rowOff>76200</xdr:rowOff>
    </xdr:from>
    <xdr:to>
      <xdr:col>3</xdr:col>
      <xdr:colOff>0</xdr:colOff>
      <xdr:row>25</xdr:row>
      <xdr:rowOff>76200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 flipV="1">
          <a:off x="762000" y="35052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32</xdr:row>
      <xdr:rowOff>152400</xdr:rowOff>
    </xdr:to>
    <xdr:sp macro="" textlink="">
      <xdr:nvSpPr>
        <xdr:cNvPr id="29" name="Triangle 28"/>
        <xdr:cNvSpPr/>
      </xdr:nvSpPr>
      <xdr:spPr>
        <a:xfrm rot="16200000">
          <a:off x="2228850" y="609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76200</xdr:rowOff>
    </xdr:from>
    <xdr:to>
      <xdr:col>17</xdr:col>
      <xdr:colOff>0</xdr:colOff>
      <xdr:row>32</xdr:row>
      <xdr:rowOff>76200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2381250" y="6172200"/>
          <a:ext cx="470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32</xdr:row>
      <xdr:rowOff>76200</xdr:rowOff>
    </xdr:from>
    <xdr:to>
      <xdr:col>5</xdr:col>
      <xdr:colOff>0</xdr:colOff>
      <xdr:row>32</xdr:row>
      <xdr:rowOff>76200</xdr:rowOff>
    </xdr:to>
    <xdr:sp macro="" textlink="">
      <xdr:nvSpPr>
        <xdr:cNvPr id="1083" name="Line 59"/>
        <xdr:cNvSpPr>
          <a:spLocks noChangeShapeType="1"/>
        </xdr:cNvSpPr>
      </xdr:nvSpPr>
      <xdr:spPr bwMode="auto">
        <a:xfrm>
          <a:off x="1009650" y="617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25</xdr:row>
      <xdr:rowOff>76200</xdr:rowOff>
    </xdr:from>
    <xdr:to>
      <xdr:col>3</xdr:col>
      <xdr:colOff>0</xdr:colOff>
      <xdr:row>32</xdr:row>
      <xdr:rowOff>76200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>
          <a:off x="762000" y="48387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0</xdr:colOff>
      <xdr:row>10</xdr:row>
      <xdr:rowOff>152400</xdr:rowOff>
    </xdr:to>
    <xdr:sp macro="" textlink="">
      <xdr:nvSpPr>
        <xdr:cNvPr id="30" name="Square 29"/>
        <xdr:cNvSpPr/>
      </xdr:nvSpPr>
      <xdr:spPr>
        <a:xfrm>
          <a:off x="3848100" y="19050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10</xdr:row>
      <xdr:rowOff>76200</xdr:rowOff>
    </xdr:from>
    <xdr:to>
      <xdr:col>9</xdr:col>
      <xdr:colOff>0</xdr:colOff>
      <xdr:row>10</xdr:row>
      <xdr:rowOff>76200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>
          <a:off x="2628900" y="1981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10</xdr:row>
      <xdr:rowOff>76200</xdr:rowOff>
    </xdr:from>
    <xdr:to>
      <xdr:col>7</xdr:col>
      <xdr:colOff>0</xdr:colOff>
      <xdr:row>18</xdr:row>
      <xdr:rowOff>76200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 flipV="1">
          <a:off x="2381250" y="1981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0</xdr:colOff>
      <xdr:row>27</xdr:row>
      <xdr:rowOff>152400</xdr:rowOff>
    </xdr:to>
    <xdr:sp macro="" textlink="">
      <xdr:nvSpPr>
        <xdr:cNvPr id="31" name="Triangle 30"/>
        <xdr:cNvSpPr/>
      </xdr:nvSpPr>
      <xdr:spPr>
        <a:xfrm rot="16200000">
          <a:off x="3848100" y="514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27</xdr:row>
      <xdr:rowOff>76200</xdr:rowOff>
    </xdr:from>
    <xdr:to>
      <xdr:col>17</xdr:col>
      <xdr:colOff>0</xdr:colOff>
      <xdr:row>27</xdr:row>
      <xdr:rowOff>76200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4000500" y="52197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2628900" y="521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18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2381250" y="3505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14</xdr:col>
      <xdr:colOff>0</xdr:colOff>
      <xdr:row>2</xdr:row>
      <xdr:rowOff>152400</xdr:rowOff>
    </xdr:to>
    <xdr:sp macro="" textlink="">
      <xdr:nvSpPr>
        <xdr:cNvPr id="1024" name="Triangle 1023"/>
        <xdr:cNvSpPr/>
      </xdr:nvSpPr>
      <xdr:spPr>
        <a:xfrm rot="16200000">
          <a:off x="5467350" y="38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2</xdr:row>
      <xdr:rowOff>76200</xdr:rowOff>
    </xdr:from>
    <xdr:to>
      <xdr:col>17</xdr:col>
      <xdr:colOff>0</xdr:colOff>
      <xdr:row>2</xdr:row>
      <xdr:rowOff>76200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>
          <a:off x="5619750" y="45720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</xdr:row>
      <xdr:rowOff>76200</xdr:rowOff>
    </xdr:from>
    <xdr:to>
      <xdr:col>13</xdr:col>
      <xdr:colOff>0</xdr:colOff>
      <xdr:row>2</xdr:row>
      <xdr:rowOff>76200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4248150" y="45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2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 flipV="1">
          <a:off x="4000500" y="457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152400</xdr:rowOff>
    </xdr:to>
    <xdr:sp macro="" textlink="">
      <xdr:nvSpPr>
        <xdr:cNvPr id="1093" name="Circle 1092"/>
        <xdr:cNvSpPr/>
      </xdr:nvSpPr>
      <xdr:spPr>
        <a:xfrm>
          <a:off x="5467350" y="1714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9</xdr:row>
      <xdr:rowOff>76200</xdr:rowOff>
    </xdr:from>
    <xdr:to>
      <xdr:col>13</xdr:col>
      <xdr:colOff>0</xdr:colOff>
      <xdr:row>9</xdr:row>
      <xdr:rowOff>76200</xdr:rowOff>
    </xdr:to>
    <xdr:sp macro="" textlink="">
      <xdr:nvSpPr>
        <xdr:cNvPr id="1094" name="Line 69"/>
        <xdr:cNvSpPr>
          <a:spLocks noChangeShapeType="1"/>
        </xdr:cNvSpPr>
      </xdr:nvSpPr>
      <xdr:spPr bwMode="auto">
        <a:xfrm>
          <a:off x="4248150" y="1790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9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1095" name="Line 70"/>
        <xdr:cNvSpPr>
          <a:spLocks noChangeShapeType="1"/>
        </xdr:cNvSpPr>
      </xdr:nvSpPr>
      <xdr:spPr bwMode="auto">
        <a:xfrm flipV="1">
          <a:off x="4000500" y="1790700"/>
          <a:ext cx="247650" cy="190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0</xdr:colOff>
      <xdr:row>19</xdr:row>
      <xdr:rowOff>152400</xdr:rowOff>
    </xdr:to>
    <xdr:sp macro="" textlink="">
      <xdr:nvSpPr>
        <xdr:cNvPr id="1096" name="Circle 1095"/>
        <xdr:cNvSpPr/>
      </xdr:nvSpPr>
      <xdr:spPr>
        <a:xfrm>
          <a:off x="5467350" y="3619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19</xdr:row>
      <xdr:rowOff>76200</xdr:rowOff>
    </xdr:from>
    <xdr:to>
      <xdr:col>13</xdr:col>
      <xdr:colOff>0</xdr:colOff>
      <xdr:row>19</xdr:row>
      <xdr:rowOff>76200</xdr:rowOff>
    </xdr:to>
    <xdr:sp macro="" textlink="">
      <xdr:nvSpPr>
        <xdr:cNvPr id="1097" name="Line 71"/>
        <xdr:cNvSpPr>
          <a:spLocks noChangeShapeType="1"/>
        </xdr:cNvSpPr>
      </xdr:nvSpPr>
      <xdr:spPr bwMode="auto">
        <a:xfrm>
          <a:off x="4248150" y="3695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10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098" name="Line 72"/>
        <xdr:cNvSpPr>
          <a:spLocks noChangeShapeType="1"/>
        </xdr:cNvSpPr>
      </xdr:nvSpPr>
      <xdr:spPr bwMode="auto">
        <a:xfrm>
          <a:off x="4000500" y="1981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0</xdr:colOff>
      <xdr:row>7</xdr:row>
      <xdr:rowOff>152400</xdr:rowOff>
    </xdr:to>
    <xdr:sp macro="" textlink="">
      <xdr:nvSpPr>
        <xdr:cNvPr id="1099" name="Triangle 1098"/>
        <xdr:cNvSpPr/>
      </xdr:nvSpPr>
      <xdr:spPr>
        <a:xfrm rot="16200000">
          <a:off x="7086600" y="133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17</xdr:col>
      <xdr:colOff>0</xdr:colOff>
      <xdr:row>7</xdr:row>
      <xdr:rowOff>76200</xdr:rowOff>
    </xdr:to>
    <xdr:sp macro="" textlink="">
      <xdr:nvSpPr>
        <xdr:cNvPr id="1100" name="Line 73"/>
        <xdr:cNvSpPr>
          <a:spLocks noChangeShapeType="1"/>
        </xdr:cNvSpPr>
      </xdr:nvSpPr>
      <xdr:spPr bwMode="auto">
        <a:xfrm>
          <a:off x="586740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15</xdr:col>
      <xdr:colOff>0</xdr:colOff>
      <xdr:row>9</xdr:row>
      <xdr:rowOff>76200</xdr:rowOff>
    </xdr:to>
    <xdr:sp macro="" textlink="">
      <xdr:nvSpPr>
        <xdr:cNvPr id="1101" name="Line 74"/>
        <xdr:cNvSpPr>
          <a:spLocks noChangeShapeType="1"/>
        </xdr:cNvSpPr>
      </xdr:nvSpPr>
      <xdr:spPr bwMode="auto">
        <a:xfrm flipV="1">
          <a:off x="5619750" y="1409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18</xdr:col>
      <xdr:colOff>0</xdr:colOff>
      <xdr:row>12</xdr:row>
      <xdr:rowOff>152400</xdr:rowOff>
    </xdr:to>
    <xdr:sp macro="" textlink="">
      <xdr:nvSpPr>
        <xdr:cNvPr id="1102" name="Triangle 1101"/>
        <xdr:cNvSpPr/>
      </xdr:nvSpPr>
      <xdr:spPr>
        <a:xfrm rot="16200000">
          <a:off x="7086600" y="228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12</xdr:row>
      <xdr:rowOff>76200</xdr:rowOff>
    </xdr:from>
    <xdr:to>
      <xdr:col>17</xdr:col>
      <xdr:colOff>0</xdr:colOff>
      <xdr:row>12</xdr:row>
      <xdr:rowOff>76200</xdr:rowOff>
    </xdr:to>
    <xdr:sp macro="" textlink="">
      <xdr:nvSpPr>
        <xdr:cNvPr id="1103" name="Line 75"/>
        <xdr:cNvSpPr>
          <a:spLocks noChangeShapeType="1"/>
        </xdr:cNvSpPr>
      </xdr:nvSpPr>
      <xdr:spPr bwMode="auto">
        <a:xfrm>
          <a:off x="5867400" y="236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9</xdr:row>
      <xdr:rowOff>76200</xdr:rowOff>
    </xdr:from>
    <xdr:to>
      <xdr:col>15</xdr:col>
      <xdr:colOff>0</xdr:colOff>
      <xdr:row>12</xdr:row>
      <xdr:rowOff>76200</xdr:rowOff>
    </xdr:to>
    <xdr:sp macro="" textlink="">
      <xdr:nvSpPr>
        <xdr:cNvPr id="1104" name="Line 76"/>
        <xdr:cNvSpPr>
          <a:spLocks noChangeShapeType="1"/>
        </xdr:cNvSpPr>
      </xdr:nvSpPr>
      <xdr:spPr bwMode="auto">
        <a:xfrm>
          <a:off x="5619750" y="1790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18</xdr:col>
      <xdr:colOff>0</xdr:colOff>
      <xdr:row>17</xdr:row>
      <xdr:rowOff>152400</xdr:rowOff>
    </xdr:to>
    <xdr:sp macro="" textlink="">
      <xdr:nvSpPr>
        <xdr:cNvPr id="1105" name="Triangle 1104"/>
        <xdr:cNvSpPr/>
      </xdr:nvSpPr>
      <xdr:spPr>
        <a:xfrm rot="16200000">
          <a:off x="7086600" y="323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17</xdr:row>
      <xdr:rowOff>76200</xdr:rowOff>
    </xdr:from>
    <xdr:to>
      <xdr:col>17</xdr:col>
      <xdr:colOff>0</xdr:colOff>
      <xdr:row>17</xdr:row>
      <xdr:rowOff>76200</xdr:rowOff>
    </xdr:to>
    <xdr:sp macro="" textlink="">
      <xdr:nvSpPr>
        <xdr:cNvPr id="1106" name="Line 77"/>
        <xdr:cNvSpPr>
          <a:spLocks noChangeShapeType="1"/>
        </xdr:cNvSpPr>
      </xdr:nvSpPr>
      <xdr:spPr bwMode="auto">
        <a:xfrm>
          <a:off x="5867400" y="331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17</xdr:row>
      <xdr:rowOff>76200</xdr:rowOff>
    </xdr:from>
    <xdr:to>
      <xdr:col>15</xdr:col>
      <xdr:colOff>0</xdr:colOff>
      <xdr:row>19</xdr:row>
      <xdr:rowOff>76200</xdr:rowOff>
    </xdr:to>
    <xdr:sp macro="" textlink="">
      <xdr:nvSpPr>
        <xdr:cNvPr id="1107" name="Line 78"/>
        <xdr:cNvSpPr>
          <a:spLocks noChangeShapeType="1"/>
        </xdr:cNvSpPr>
      </xdr:nvSpPr>
      <xdr:spPr bwMode="auto">
        <a:xfrm flipV="1">
          <a:off x="5619750" y="3314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152400</xdr:rowOff>
    </xdr:to>
    <xdr:sp macro="" textlink="">
      <xdr:nvSpPr>
        <xdr:cNvPr id="1108" name="Triangle 1107"/>
        <xdr:cNvSpPr/>
      </xdr:nvSpPr>
      <xdr:spPr>
        <a:xfrm rot="16200000">
          <a:off x="7086600" y="419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22</xdr:row>
      <xdr:rowOff>76200</xdr:rowOff>
    </xdr:from>
    <xdr:to>
      <xdr:col>17</xdr:col>
      <xdr:colOff>0</xdr:colOff>
      <xdr:row>22</xdr:row>
      <xdr:rowOff>76200</xdr:rowOff>
    </xdr:to>
    <xdr:sp macro="" textlink="">
      <xdr:nvSpPr>
        <xdr:cNvPr id="1109" name="Line 79"/>
        <xdr:cNvSpPr>
          <a:spLocks noChangeShapeType="1"/>
        </xdr:cNvSpPr>
      </xdr:nvSpPr>
      <xdr:spPr bwMode="auto">
        <a:xfrm>
          <a:off x="586740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19</xdr:row>
      <xdr:rowOff>76200</xdr:rowOff>
    </xdr:from>
    <xdr:to>
      <xdr:col>15</xdr:col>
      <xdr:colOff>0</xdr:colOff>
      <xdr:row>22</xdr:row>
      <xdr:rowOff>76200</xdr:rowOff>
    </xdr:to>
    <xdr:sp macro="" textlink="">
      <xdr:nvSpPr>
        <xdr:cNvPr id="1110" name="Line 80"/>
        <xdr:cNvSpPr>
          <a:spLocks noChangeShapeType="1"/>
        </xdr:cNvSpPr>
      </xdr:nvSpPr>
      <xdr:spPr bwMode="auto">
        <a:xfrm>
          <a:off x="5619750" y="3695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25</xdr:row>
      <xdr:rowOff>152400</xdr:rowOff>
    </xdr:to>
    <xdr:sp macro="" textlink="">
      <xdr:nvSpPr>
        <xdr:cNvPr id="1111" name="Square 1110"/>
        <xdr:cNvSpPr/>
      </xdr:nvSpPr>
      <xdr:spPr>
        <a:xfrm>
          <a:off x="609600" y="47625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25</xdr:row>
      <xdr:rowOff>76200</xdr:rowOff>
    </xdr:from>
    <xdr:to>
      <xdr:col>1</xdr:col>
      <xdr:colOff>0</xdr:colOff>
      <xdr:row>25</xdr:row>
      <xdr:rowOff>76200</xdr:rowOff>
    </xdr:to>
    <xdr:sp macro="" textlink="">
      <xdr:nvSpPr>
        <xdr:cNvPr id="1112" name="Line 81"/>
        <xdr:cNvSpPr>
          <a:spLocks noChangeShapeType="1"/>
        </xdr:cNvSpPr>
      </xdr:nvSpPr>
      <xdr:spPr bwMode="auto">
        <a:xfrm>
          <a:off x="0" y="4838700"/>
          <a:ext cx="6096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152400</xdr:rowOff>
    </xdr:to>
    <xdr:sp macro="" textlink="">
      <xdr:nvSpPr>
        <xdr:cNvPr id="2" name="Circle 27"/>
        <xdr:cNvSpPr/>
      </xdr:nvSpPr>
      <xdr:spPr>
        <a:xfrm>
          <a:off x="2228850" y="3429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76200</xdr:rowOff>
    </xdr:from>
    <xdr:to>
      <xdr:col>5</xdr:col>
      <xdr:colOff>0</xdr:colOff>
      <xdr:row>18</xdr:row>
      <xdr:rowOff>76200</xdr:rowOff>
    </xdr:to>
    <xdr:sp macro="" textlink="">
      <xdr:nvSpPr>
        <xdr:cNvPr id="3" name="Line 56"/>
        <xdr:cNvSpPr>
          <a:spLocks noChangeShapeType="1"/>
        </xdr:cNvSpPr>
      </xdr:nvSpPr>
      <xdr:spPr bwMode="auto">
        <a:xfrm>
          <a:off x="1009650" y="3505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18</xdr:row>
      <xdr:rowOff>76200</xdr:rowOff>
    </xdr:from>
    <xdr:to>
      <xdr:col>3</xdr:col>
      <xdr:colOff>0</xdr:colOff>
      <xdr:row>25</xdr:row>
      <xdr:rowOff>76200</xdr:rowOff>
    </xdr:to>
    <xdr:sp macro="" textlink="">
      <xdr:nvSpPr>
        <xdr:cNvPr id="4" name="Line 57"/>
        <xdr:cNvSpPr>
          <a:spLocks noChangeShapeType="1"/>
        </xdr:cNvSpPr>
      </xdr:nvSpPr>
      <xdr:spPr bwMode="auto">
        <a:xfrm flipV="1">
          <a:off x="762000" y="35052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32</xdr:row>
      <xdr:rowOff>152400</xdr:rowOff>
    </xdr:to>
    <xdr:sp macro="" textlink="">
      <xdr:nvSpPr>
        <xdr:cNvPr id="5" name="Triangle 28"/>
        <xdr:cNvSpPr/>
      </xdr:nvSpPr>
      <xdr:spPr>
        <a:xfrm rot="16200000">
          <a:off x="2228850" y="609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76200</xdr:rowOff>
    </xdr:from>
    <xdr:to>
      <xdr:col>17</xdr:col>
      <xdr:colOff>0</xdr:colOff>
      <xdr:row>32</xdr:row>
      <xdr:rowOff>76200</xdr:rowOff>
    </xdr:to>
    <xdr:sp macro="" textlink="">
      <xdr:nvSpPr>
        <xdr:cNvPr id="6" name="Line 58"/>
        <xdr:cNvSpPr>
          <a:spLocks noChangeShapeType="1"/>
        </xdr:cNvSpPr>
      </xdr:nvSpPr>
      <xdr:spPr bwMode="auto">
        <a:xfrm>
          <a:off x="2381250" y="6172200"/>
          <a:ext cx="470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32</xdr:row>
      <xdr:rowOff>76200</xdr:rowOff>
    </xdr:from>
    <xdr:to>
      <xdr:col>5</xdr:col>
      <xdr:colOff>0</xdr:colOff>
      <xdr:row>32</xdr:row>
      <xdr:rowOff>76200</xdr:rowOff>
    </xdr:to>
    <xdr:sp macro="" textlink="">
      <xdr:nvSpPr>
        <xdr:cNvPr id="7" name="Line 59"/>
        <xdr:cNvSpPr>
          <a:spLocks noChangeShapeType="1"/>
        </xdr:cNvSpPr>
      </xdr:nvSpPr>
      <xdr:spPr bwMode="auto">
        <a:xfrm>
          <a:off x="1009650" y="617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25</xdr:row>
      <xdr:rowOff>76200</xdr:rowOff>
    </xdr:from>
    <xdr:to>
      <xdr:col>3</xdr:col>
      <xdr:colOff>0</xdr:colOff>
      <xdr:row>32</xdr:row>
      <xdr:rowOff>76200</xdr:rowOff>
    </xdr:to>
    <xdr:sp macro="" textlink="">
      <xdr:nvSpPr>
        <xdr:cNvPr id="8" name="Line 60"/>
        <xdr:cNvSpPr>
          <a:spLocks noChangeShapeType="1"/>
        </xdr:cNvSpPr>
      </xdr:nvSpPr>
      <xdr:spPr bwMode="auto">
        <a:xfrm>
          <a:off x="762000" y="48387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0</xdr:colOff>
      <xdr:row>10</xdr:row>
      <xdr:rowOff>152400</xdr:rowOff>
    </xdr:to>
    <xdr:sp macro="" textlink="">
      <xdr:nvSpPr>
        <xdr:cNvPr id="9" name="Square 29"/>
        <xdr:cNvSpPr/>
      </xdr:nvSpPr>
      <xdr:spPr>
        <a:xfrm>
          <a:off x="3848100" y="19050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10</xdr:row>
      <xdr:rowOff>76200</xdr:rowOff>
    </xdr:from>
    <xdr:to>
      <xdr:col>9</xdr:col>
      <xdr:colOff>0</xdr:colOff>
      <xdr:row>10</xdr:row>
      <xdr:rowOff>76200</xdr:rowOff>
    </xdr:to>
    <xdr:sp macro="" textlink="">
      <xdr:nvSpPr>
        <xdr:cNvPr id="10" name="Line 61"/>
        <xdr:cNvSpPr>
          <a:spLocks noChangeShapeType="1"/>
        </xdr:cNvSpPr>
      </xdr:nvSpPr>
      <xdr:spPr bwMode="auto">
        <a:xfrm>
          <a:off x="2628900" y="1981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10</xdr:row>
      <xdr:rowOff>76200</xdr:rowOff>
    </xdr:from>
    <xdr:to>
      <xdr:col>7</xdr:col>
      <xdr:colOff>0</xdr:colOff>
      <xdr:row>18</xdr:row>
      <xdr:rowOff>76200</xdr:rowOff>
    </xdr:to>
    <xdr:sp macro="" textlink="">
      <xdr:nvSpPr>
        <xdr:cNvPr id="11" name="Line 62"/>
        <xdr:cNvSpPr>
          <a:spLocks noChangeShapeType="1"/>
        </xdr:cNvSpPr>
      </xdr:nvSpPr>
      <xdr:spPr bwMode="auto">
        <a:xfrm flipV="1">
          <a:off x="2381250" y="1981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0</xdr:colOff>
      <xdr:row>27</xdr:row>
      <xdr:rowOff>152400</xdr:rowOff>
    </xdr:to>
    <xdr:sp macro="" textlink="">
      <xdr:nvSpPr>
        <xdr:cNvPr id="12" name="Triangle 30"/>
        <xdr:cNvSpPr/>
      </xdr:nvSpPr>
      <xdr:spPr>
        <a:xfrm rot="16200000">
          <a:off x="3848100" y="514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27</xdr:row>
      <xdr:rowOff>76200</xdr:rowOff>
    </xdr:from>
    <xdr:to>
      <xdr:col>17</xdr:col>
      <xdr:colOff>0</xdr:colOff>
      <xdr:row>27</xdr:row>
      <xdr:rowOff>76200</xdr:rowOff>
    </xdr:to>
    <xdr:sp macro="" textlink="">
      <xdr:nvSpPr>
        <xdr:cNvPr id="13" name="Line 63"/>
        <xdr:cNvSpPr>
          <a:spLocks noChangeShapeType="1"/>
        </xdr:cNvSpPr>
      </xdr:nvSpPr>
      <xdr:spPr bwMode="auto">
        <a:xfrm>
          <a:off x="4000500" y="52197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14" name="Line 64"/>
        <xdr:cNvSpPr>
          <a:spLocks noChangeShapeType="1"/>
        </xdr:cNvSpPr>
      </xdr:nvSpPr>
      <xdr:spPr bwMode="auto">
        <a:xfrm>
          <a:off x="2628900" y="521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18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15" name="Line 65"/>
        <xdr:cNvSpPr>
          <a:spLocks noChangeShapeType="1"/>
        </xdr:cNvSpPr>
      </xdr:nvSpPr>
      <xdr:spPr bwMode="auto">
        <a:xfrm>
          <a:off x="2381250" y="3505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14</xdr:col>
      <xdr:colOff>0</xdr:colOff>
      <xdr:row>2</xdr:row>
      <xdr:rowOff>152400</xdr:rowOff>
    </xdr:to>
    <xdr:sp macro="" textlink="">
      <xdr:nvSpPr>
        <xdr:cNvPr id="16" name="Triangle 1023"/>
        <xdr:cNvSpPr/>
      </xdr:nvSpPr>
      <xdr:spPr>
        <a:xfrm rot="16200000">
          <a:off x="5467350" y="38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2</xdr:row>
      <xdr:rowOff>76200</xdr:rowOff>
    </xdr:from>
    <xdr:to>
      <xdr:col>17</xdr:col>
      <xdr:colOff>0</xdr:colOff>
      <xdr:row>2</xdr:row>
      <xdr:rowOff>76200</xdr:rowOff>
    </xdr:to>
    <xdr:sp macro="" textlink="">
      <xdr:nvSpPr>
        <xdr:cNvPr id="17" name="Line 66"/>
        <xdr:cNvSpPr>
          <a:spLocks noChangeShapeType="1"/>
        </xdr:cNvSpPr>
      </xdr:nvSpPr>
      <xdr:spPr bwMode="auto">
        <a:xfrm>
          <a:off x="5619750" y="45720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</xdr:row>
      <xdr:rowOff>76200</xdr:rowOff>
    </xdr:from>
    <xdr:to>
      <xdr:col>13</xdr:col>
      <xdr:colOff>0</xdr:colOff>
      <xdr:row>2</xdr:row>
      <xdr:rowOff>76200</xdr:rowOff>
    </xdr:to>
    <xdr:sp macro="" textlink="">
      <xdr:nvSpPr>
        <xdr:cNvPr id="18" name="Line 67"/>
        <xdr:cNvSpPr>
          <a:spLocks noChangeShapeType="1"/>
        </xdr:cNvSpPr>
      </xdr:nvSpPr>
      <xdr:spPr bwMode="auto">
        <a:xfrm>
          <a:off x="4248150" y="45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2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 flipV="1">
          <a:off x="4000500" y="457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152400</xdr:rowOff>
    </xdr:to>
    <xdr:sp macro="" textlink="">
      <xdr:nvSpPr>
        <xdr:cNvPr id="20" name="Circle 1092"/>
        <xdr:cNvSpPr/>
      </xdr:nvSpPr>
      <xdr:spPr>
        <a:xfrm>
          <a:off x="5467350" y="1714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9</xdr:row>
      <xdr:rowOff>76200</xdr:rowOff>
    </xdr:from>
    <xdr:to>
      <xdr:col>13</xdr:col>
      <xdr:colOff>0</xdr:colOff>
      <xdr:row>9</xdr:row>
      <xdr:rowOff>76200</xdr:rowOff>
    </xdr:to>
    <xdr:sp macro="" textlink="">
      <xdr:nvSpPr>
        <xdr:cNvPr id="21" name="Line 69"/>
        <xdr:cNvSpPr>
          <a:spLocks noChangeShapeType="1"/>
        </xdr:cNvSpPr>
      </xdr:nvSpPr>
      <xdr:spPr bwMode="auto">
        <a:xfrm>
          <a:off x="4248150" y="1790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9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22" name="Line 70"/>
        <xdr:cNvSpPr>
          <a:spLocks noChangeShapeType="1"/>
        </xdr:cNvSpPr>
      </xdr:nvSpPr>
      <xdr:spPr bwMode="auto">
        <a:xfrm flipV="1">
          <a:off x="4000500" y="1790700"/>
          <a:ext cx="247650" cy="190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0</xdr:colOff>
      <xdr:row>19</xdr:row>
      <xdr:rowOff>152400</xdr:rowOff>
    </xdr:to>
    <xdr:sp macro="" textlink="">
      <xdr:nvSpPr>
        <xdr:cNvPr id="23" name="Circle 1095"/>
        <xdr:cNvSpPr/>
      </xdr:nvSpPr>
      <xdr:spPr>
        <a:xfrm>
          <a:off x="5467350" y="3619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19</xdr:row>
      <xdr:rowOff>76200</xdr:rowOff>
    </xdr:from>
    <xdr:to>
      <xdr:col>13</xdr:col>
      <xdr:colOff>0</xdr:colOff>
      <xdr:row>19</xdr:row>
      <xdr:rowOff>76200</xdr:rowOff>
    </xdr:to>
    <xdr:sp macro="" textlink="">
      <xdr:nvSpPr>
        <xdr:cNvPr id="24" name="Line 71"/>
        <xdr:cNvSpPr>
          <a:spLocks noChangeShapeType="1"/>
        </xdr:cNvSpPr>
      </xdr:nvSpPr>
      <xdr:spPr bwMode="auto">
        <a:xfrm>
          <a:off x="4248150" y="3695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10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5" name="Line 72"/>
        <xdr:cNvSpPr>
          <a:spLocks noChangeShapeType="1"/>
        </xdr:cNvSpPr>
      </xdr:nvSpPr>
      <xdr:spPr bwMode="auto">
        <a:xfrm>
          <a:off x="4000500" y="1981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0</xdr:colOff>
      <xdr:row>7</xdr:row>
      <xdr:rowOff>152400</xdr:rowOff>
    </xdr:to>
    <xdr:sp macro="" textlink="">
      <xdr:nvSpPr>
        <xdr:cNvPr id="26" name="Triangle 1098"/>
        <xdr:cNvSpPr/>
      </xdr:nvSpPr>
      <xdr:spPr>
        <a:xfrm rot="16200000">
          <a:off x="7086600" y="133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17</xdr:col>
      <xdr:colOff>0</xdr:colOff>
      <xdr:row>7</xdr:row>
      <xdr:rowOff>76200</xdr:rowOff>
    </xdr:to>
    <xdr:sp macro="" textlink="">
      <xdr:nvSpPr>
        <xdr:cNvPr id="27" name="Line 73"/>
        <xdr:cNvSpPr>
          <a:spLocks noChangeShapeType="1"/>
        </xdr:cNvSpPr>
      </xdr:nvSpPr>
      <xdr:spPr bwMode="auto">
        <a:xfrm>
          <a:off x="586740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15</xdr:col>
      <xdr:colOff>0</xdr:colOff>
      <xdr:row>9</xdr:row>
      <xdr:rowOff>76200</xdr:rowOff>
    </xdr:to>
    <xdr:sp macro="" textlink="">
      <xdr:nvSpPr>
        <xdr:cNvPr id="28" name="Line 74"/>
        <xdr:cNvSpPr>
          <a:spLocks noChangeShapeType="1"/>
        </xdr:cNvSpPr>
      </xdr:nvSpPr>
      <xdr:spPr bwMode="auto">
        <a:xfrm flipV="1">
          <a:off x="5619750" y="1409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18</xdr:col>
      <xdr:colOff>0</xdr:colOff>
      <xdr:row>12</xdr:row>
      <xdr:rowOff>152400</xdr:rowOff>
    </xdr:to>
    <xdr:sp macro="" textlink="">
      <xdr:nvSpPr>
        <xdr:cNvPr id="29" name="Triangle 1101"/>
        <xdr:cNvSpPr/>
      </xdr:nvSpPr>
      <xdr:spPr>
        <a:xfrm rot="16200000">
          <a:off x="7086600" y="228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12</xdr:row>
      <xdr:rowOff>76200</xdr:rowOff>
    </xdr:from>
    <xdr:to>
      <xdr:col>17</xdr:col>
      <xdr:colOff>0</xdr:colOff>
      <xdr:row>12</xdr:row>
      <xdr:rowOff>76200</xdr:rowOff>
    </xdr:to>
    <xdr:sp macro="" textlink="">
      <xdr:nvSpPr>
        <xdr:cNvPr id="30" name="Line 75"/>
        <xdr:cNvSpPr>
          <a:spLocks noChangeShapeType="1"/>
        </xdr:cNvSpPr>
      </xdr:nvSpPr>
      <xdr:spPr bwMode="auto">
        <a:xfrm>
          <a:off x="5867400" y="236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9</xdr:row>
      <xdr:rowOff>76200</xdr:rowOff>
    </xdr:from>
    <xdr:to>
      <xdr:col>15</xdr:col>
      <xdr:colOff>0</xdr:colOff>
      <xdr:row>12</xdr:row>
      <xdr:rowOff>76200</xdr:rowOff>
    </xdr:to>
    <xdr:sp macro="" textlink="">
      <xdr:nvSpPr>
        <xdr:cNvPr id="31" name="Line 76"/>
        <xdr:cNvSpPr>
          <a:spLocks noChangeShapeType="1"/>
        </xdr:cNvSpPr>
      </xdr:nvSpPr>
      <xdr:spPr bwMode="auto">
        <a:xfrm>
          <a:off x="5619750" y="1790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18</xdr:col>
      <xdr:colOff>0</xdr:colOff>
      <xdr:row>17</xdr:row>
      <xdr:rowOff>152400</xdr:rowOff>
    </xdr:to>
    <xdr:sp macro="" textlink="">
      <xdr:nvSpPr>
        <xdr:cNvPr id="32" name="Triangle 1104"/>
        <xdr:cNvSpPr/>
      </xdr:nvSpPr>
      <xdr:spPr>
        <a:xfrm rot="16200000">
          <a:off x="7086600" y="323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17</xdr:row>
      <xdr:rowOff>76200</xdr:rowOff>
    </xdr:from>
    <xdr:to>
      <xdr:col>17</xdr:col>
      <xdr:colOff>0</xdr:colOff>
      <xdr:row>17</xdr:row>
      <xdr:rowOff>76200</xdr:rowOff>
    </xdr:to>
    <xdr:sp macro="" textlink="">
      <xdr:nvSpPr>
        <xdr:cNvPr id="33" name="Line 77"/>
        <xdr:cNvSpPr>
          <a:spLocks noChangeShapeType="1"/>
        </xdr:cNvSpPr>
      </xdr:nvSpPr>
      <xdr:spPr bwMode="auto">
        <a:xfrm>
          <a:off x="5867400" y="331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17</xdr:row>
      <xdr:rowOff>76200</xdr:rowOff>
    </xdr:from>
    <xdr:to>
      <xdr:col>15</xdr:col>
      <xdr:colOff>0</xdr:colOff>
      <xdr:row>19</xdr:row>
      <xdr:rowOff>76200</xdr:rowOff>
    </xdr:to>
    <xdr:sp macro="" textlink="">
      <xdr:nvSpPr>
        <xdr:cNvPr id="34" name="Line 78"/>
        <xdr:cNvSpPr>
          <a:spLocks noChangeShapeType="1"/>
        </xdr:cNvSpPr>
      </xdr:nvSpPr>
      <xdr:spPr bwMode="auto">
        <a:xfrm flipV="1">
          <a:off x="5619750" y="3314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152400</xdr:rowOff>
    </xdr:to>
    <xdr:sp macro="" textlink="">
      <xdr:nvSpPr>
        <xdr:cNvPr id="35" name="Triangle 1107"/>
        <xdr:cNvSpPr/>
      </xdr:nvSpPr>
      <xdr:spPr>
        <a:xfrm rot="16200000">
          <a:off x="7086600" y="419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22</xdr:row>
      <xdr:rowOff>76200</xdr:rowOff>
    </xdr:from>
    <xdr:to>
      <xdr:col>17</xdr:col>
      <xdr:colOff>0</xdr:colOff>
      <xdr:row>22</xdr:row>
      <xdr:rowOff>76200</xdr:rowOff>
    </xdr:to>
    <xdr:sp macro="" textlink="">
      <xdr:nvSpPr>
        <xdr:cNvPr id="36" name="Line 79"/>
        <xdr:cNvSpPr>
          <a:spLocks noChangeShapeType="1"/>
        </xdr:cNvSpPr>
      </xdr:nvSpPr>
      <xdr:spPr bwMode="auto">
        <a:xfrm>
          <a:off x="586740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19</xdr:row>
      <xdr:rowOff>76200</xdr:rowOff>
    </xdr:from>
    <xdr:to>
      <xdr:col>15</xdr:col>
      <xdr:colOff>0</xdr:colOff>
      <xdr:row>22</xdr:row>
      <xdr:rowOff>76200</xdr:rowOff>
    </xdr:to>
    <xdr:sp macro="" textlink="">
      <xdr:nvSpPr>
        <xdr:cNvPr id="37" name="Line 80"/>
        <xdr:cNvSpPr>
          <a:spLocks noChangeShapeType="1"/>
        </xdr:cNvSpPr>
      </xdr:nvSpPr>
      <xdr:spPr bwMode="auto">
        <a:xfrm>
          <a:off x="5619750" y="3695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25</xdr:row>
      <xdr:rowOff>152400</xdr:rowOff>
    </xdr:to>
    <xdr:sp macro="" textlink="">
      <xdr:nvSpPr>
        <xdr:cNvPr id="38" name="Square 1110"/>
        <xdr:cNvSpPr/>
      </xdr:nvSpPr>
      <xdr:spPr>
        <a:xfrm>
          <a:off x="609600" y="47625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25</xdr:row>
      <xdr:rowOff>76200</xdr:rowOff>
    </xdr:from>
    <xdr:to>
      <xdr:col>1</xdr:col>
      <xdr:colOff>0</xdr:colOff>
      <xdr:row>25</xdr:row>
      <xdr:rowOff>76200</xdr:rowOff>
    </xdr:to>
    <xdr:sp macro="" textlink="">
      <xdr:nvSpPr>
        <xdr:cNvPr id="39" name="Line 81"/>
        <xdr:cNvSpPr>
          <a:spLocks noChangeShapeType="1"/>
        </xdr:cNvSpPr>
      </xdr:nvSpPr>
      <xdr:spPr bwMode="auto">
        <a:xfrm>
          <a:off x="0" y="4838700"/>
          <a:ext cx="6096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13</xdr:row>
      <xdr:rowOff>161924</xdr:rowOff>
    </xdr:from>
    <xdr:to>
      <xdr:col>1</xdr:col>
      <xdr:colOff>104775</xdr:colOff>
      <xdr:row>16</xdr:row>
      <xdr:rowOff>57150</xdr:rowOff>
    </xdr:to>
    <xdr:sp macro="" textlink="">
      <xdr:nvSpPr>
        <xdr:cNvPr id="40" name="TextBox 39"/>
        <xdr:cNvSpPr txBox="1"/>
      </xdr:nvSpPr>
      <xdr:spPr>
        <a:xfrm>
          <a:off x="9525" y="2724149"/>
          <a:ext cx="704850" cy="4667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DECISION NODE</a:t>
          </a:r>
        </a:p>
      </xdr:txBody>
    </xdr:sp>
    <xdr:clientData/>
  </xdr:twoCellAnchor>
  <xdr:twoCellAnchor>
    <xdr:from>
      <xdr:col>2</xdr:col>
      <xdr:colOff>180975</xdr:colOff>
      <xdr:row>10</xdr:row>
      <xdr:rowOff>66676</xdr:rowOff>
    </xdr:from>
    <xdr:to>
      <xdr:col>6</xdr:col>
      <xdr:colOff>47625</xdr:colOff>
      <xdr:row>14</xdr:row>
      <xdr:rowOff>9526</xdr:rowOff>
    </xdr:to>
    <xdr:sp macro="" textlink="">
      <xdr:nvSpPr>
        <xdr:cNvPr id="41" name="TextBox 40"/>
        <xdr:cNvSpPr txBox="1"/>
      </xdr:nvSpPr>
      <xdr:spPr>
        <a:xfrm>
          <a:off x="942975" y="2057401"/>
          <a:ext cx="1485900" cy="704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PARTIAL CASH FLOWS:</a:t>
          </a:r>
        </a:p>
        <a:p>
          <a:r>
            <a:rPr lang="en-US" sz="1000"/>
            <a:t>Enter numbers or formulas in these cells</a:t>
          </a:r>
        </a:p>
      </xdr:txBody>
    </xdr:sp>
    <xdr:clientData/>
  </xdr:twoCellAnchor>
  <xdr:twoCellAnchor>
    <xdr:from>
      <xdr:col>2</xdr:col>
      <xdr:colOff>247649</xdr:colOff>
      <xdr:row>27</xdr:row>
      <xdr:rowOff>0</xdr:rowOff>
    </xdr:from>
    <xdr:to>
      <xdr:col>6</xdr:col>
      <xdr:colOff>66675</xdr:colOff>
      <xdr:row>29</xdr:row>
      <xdr:rowOff>133349</xdr:rowOff>
    </xdr:to>
    <xdr:sp macro="" textlink="">
      <xdr:nvSpPr>
        <xdr:cNvPr id="42" name="TextBox 41"/>
        <xdr:cNvSpPr txBox="1"/>
      </xdr:nvSpPr>
      <xdr:spPr>
        <a:xfrm>
          <a:off x="1009649" y="5229225"/>
          <a:ext cx="1438276" cy="5143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BRANCH LABELS:</a:t>
          </a:r>
        </a:p>
        <a:p>
          <a:r>
            <a:rPr lang="en-US" sz="1000"/>
            <a:t>Type text in these cells</a:t>
          </a:r>
        </a:p>
      </xdr:txBody>
    </xdr:sp>
    <xdr:clientData/>
  </xdr:twoCellAnchor>
  <xdr:twoCellAnchor>
    <xdr:from>
      <xdr:col>10</xdr:col>
      <xdr:colOff>228601</xdr:colOff>
      <xdr:row>22</xdr:row>
      <xdr:rowOff>104775</xdr:rowOff>
    </xdr:from>
    <xdr:to>
      <xdr:col>12</xdr:col>
      <xdr:colOff>304801</xdr:colOff>
      <xdr:row>24</xdr:row>
      <xdr:rowOff>9525</xdr:rowOff>
    </xdr:to>
    <xdr:sp macro="" textlink="">
      <xdr:nvSpPr>
        <xdr:cNvPr id="43" name="TextBox 42"/>
        <xdr:cNvSpPr txBox="1"/>
      </xdr:nvSpPr>
      <xdr:spPr>
        <a:xfrm>
          <a:off x="4229101" y="4381500"/>
          <a:ext cx="93345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EVENT NODES</a:t>
          </a:r>
        </a:p>
      </xdr:txBody>
    </xdr:sp>
    <xdr:clientData/>
  </xdr:twoCellAnchor>
  <xdr:twoCellAnchor>
    <xdr:from>
      <xdr:col>7</xdr:col>
      <xdr:colOff>552450</xdr:colOff>
      <xdr:row>0</xdr:row>
      <xdr:rowOff>19050</xdr:rowOff>
    </xdr:from>
    <xdr:to>
      <xdr:col>17</xdr:col>
      <xdr:colOff>95249</xdr:colOff>
      <xdr:row>1</xdr:row>
      <xdr:rowOff>66675</xdr:rowOff>
    </xdr:to>
    <xdr:sp macro="" textlink="">
      <xdr:nvSpPr>
        <xdr:cNvPr id="44" name="TextBox 43"/>
        <xdr:cNvSpPr txBox="1"/>
      </xdr:nvSpPr>
      <xdr:spPr>
        <a:xfrm>
          <a:off x="3181350" y="19050"/>
          <a:ext cx="4000499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PROBABLILITIES: Enter numbers or formulas in these cells.</a:t>
          </a:r>
        </a:p>
      </xdr:txBody>
    </xdr:sp>
    <xdr:clientData/>
  </xdr:twoCellAnchor>
  <xdr:twoCellAnchor>
    <xdr:from>
      <xdr:col>11</xdr:col>
      <xdr:colOff>47625</xdr:colOff>
      <xdr:row>29</xdr:row>
      <xdr:rowOff>38100</xdr:rowOff>
    </xdr:from>
    <xdr:to>
      <xdr:col>15</xdr:col>
      <xdr:colOff>85725</xdr:colOff>
      <xdr:row>31</xdr:row>
      <xdr:rowOff>66675</xdr:rowOff>
    </xdr:to>
    <xdr:sp macro="" textlink="">
      <xdr:nvSpPr>
        <xdr:cNvPr id="45" name="TextBox 44"/>
        <xdr:cNvSpPr txBox="1"/>
      </xdr:nvSpPr>
      <xdr:spPr>
        <a:xfrm>
          <a:off x="4295775" y="5648325"/>
          <a:ext cx="1657350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TERMINAL NODES: Press</a:t>
          </a:r>
          <a:r>
            <a:rPr lang="en-US" sz="1000" baseline="0"/>
            <a:t>  Ctrl+Shift+t to change tree structure</a:t>
          </a:r>
          <a:endParaRPr lang="en-US" sz="1000"/>
        </a:p>
      </xdr:txBody>
    </xdr:sp>
    <xdr:clientData/>
  </xdr:twoCellAnchor>
  <xdr:twoCellAnchor>
    <xdr:from>
      <xdr:col>7</xdr:col>
      <xdr:colOff>180975</xdr:colOff>
      <xdr:row>1</xdr:row>
      <xdr:rowOff>76200</xdr:rowOff>
    </xdr:from>
    <xdr:to>
      <xdr:col>9</xdr:col>
      <xdr:colOff>19050</xdr:colOff>
      <xdr:row>7</xdr:row>
      <xdr:rowOff>171450</xdr:rowOff>
    </xdr:to>
    <xdr:cxnSp macro="">
      <xdr:nvCxnSpPr>
        <xdr:cNvPr id="47" name="Straight Arrow Connector 46"/>
        <xdr:cNvCxnSpPr/>
      </xdr:nvCxnSpPr>
      <xdr:spPr>
        <a:xfrm flipH="1">
          <a:off x="2809875" y="266700"/>
          <a:ext cx="1057275" cy="1323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104775</xdr:colOff>
      <xdr:row>1</xdr:row>
      <xdr:rowOff>66675</xdr:rowOff>
    </xdr:from>
    <xdr:to>
      <xdr:col>15</xdr:col>
      <xdr:colOff>190500</xdr:colOff>
      <xdr:row>5</xdr:row>
      <xdr:rowOff>19050</xdr:rowOff>
    </xdr:to>
    <xdr:cxnSp macro="">
      <xdr:nvCxnSpPr>
        <xdr:cNvPr id="49" name="Straight Arrow Connector 48"/>
        <xdr:cNvCxnSpPr/>
      </xdr:nvCxnSpPr>
      <xdr:spPr>
        <a:xfrm>
          <a:off x="5724525" y="257175"/>
          <a:ext cx="333375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11</xdr:row>
      <xdr:rowOff>152400</xdr:rowOff>
    </xdr:from>
    <xdr:to>
      <xdr:col>7</xdr:col>
      <xdr:colOff>47625</xdr:colOff>
      <xdr:row>12</xdr:row>
      <xdr:rowOff>38101</xdr:rowOff>
    </xdr:to>
    <xdr:cxnSp macro="">
      <xdr:nvCxnSpPr>
        <xdr:cNvPr id="51" name="Straight Arrow Connector 50"/>
        <xdr:cNvCxnSpPr>
          <a:stCxn id="41" idx="3"/>
        </xdr:cNvCxnSpPr>
      </xdr:nvCxnSpPr>
      <xdr:spPr>
        <a:xfrm flipV="1">
          <a:off x="2428875" y="2333625"/>
          <a:ext cx="247650" cy="762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14</xdr:row>
      <xdr:rowOff>9526</xdr:rowOff>
    </xdr:from>
    <xdr:to>
      <xdr:col>4</xdr:col>
      <xdr:colOff>66675</xdr:colOff>
      <xdr:row>18</xdr:row>
      <xdr:rowOff>161925</xdr:rowOff>
    </xdr:to>
    <xdr:cxnSp macro="">
      <xdr:nvCxnSpPr>
        <xdr:cNvPr id="53" name="Straight Arrow Connector 52"/>
        <xdr:cNvCxnSpPr>
          <a:stCxn id="41" idx="2"/>
        </xdr:cNvCxnSpPr>
      </xdr:nvCxnSpPr>
      <xdr:spPr>
        <a:xfrm flipH="1">
          <a:off x="1266825" y="2762251"/>
          <a:ext cx="419100" cy="9143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16</xdr:row>
      <xdr:rowOff>57150</xdr:rowOff>
    </xdr:from>
    <xdr:to>
      <xdr:col>1</xdr:col>
      <xdr:colOff>76200</xdr:colOff>
      <xdr:row>25</xdr:row>
      <xdr:rowOff>0</xdr:rowOff>
    </xdr:to>
    <xdr:cxnSp macro="">
      <xdr:nvCxnSpPr>
        <xdr:cNvPr id="55" name="Straight Arrow Connector 54"/>
        <xdr:cNvCxnSpPr>
          <a:stCxn id="40" idx="2"/>
          <a:endCxn id="38" idx="0"/>
        </xdr:cNvCxnSpPr>
      </xdr:nvCxnSpPr>
      <xdr:spPr>
        <a:xfrm>
          <a:off x="361950" y="3190875"/>
          <a:ext cx="323850" cy="1657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76200</xdr:rowOff>
    </xdr:from>
    <xdr:to>
      <xdr:col>11</xdr:col>
      <xdr:colOff>0</xdr:colOff>
      <xdr:row>22</xdr:row>
      <xdr:rowOff>114300</xdr:rowOff>
    </xdr:to>
    <xdr:cxnSp macro="">
      <xdr:nvCxnSpPr>
        <xdr:cNvPr id="57" name="Straight Arrow Connector 56"/>
        <xdr:cNvCxnSpPr>
          <a:endCxn id="15" idx="0"/>
        </xdr:cNvCxnSpPr>
      </xdr:nvCxnSpPr>
      <xdr:spPr>
        <a:xfrm flipH="1" flipV="1">
          <a:off x="2381250" y="3590925"/>
          <a:ext cx="1866900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19</xdr:row>
      <xdr:rowOff>152400</xdr:rowOff>
    </xdr:from>
    <xdr:to>
      <xdr:col>13</xdr:col>
      <xdr:colOff>76200</xdr:colOff>
      <xdr:row>22</xdr:row>
      <xdr:rowOff>161926</xdr:rowOff>
    </xdr:to>
    <xdr:cxnSp macro="">
      <xdr:nvCxnSpPr>
        <xdr:cNvPr id="59" name="Straight Arrow Connector 58"/>
        <xdr:cNvCxnSpPr>
          <a:endCxn id="23" idx="4"/>
        </xdr:cNvCxnSpPr>
      </xdr:nvCxnSpPr>
      <xdr:spPr>
        <a:xfrm flipV="1">
          <a:off x="5124450" y="3857625"/>
          <a:ext cx="419100" cy="5810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133349</xdr:rowOff>
    </xdr:from>
    <xdr:to>
      <xdr:col>4</xdr:col>
      <xdr:colOff>109537</xdr:colOff>
      <xdr:row>31</xdr:row>
      <xdr:rowOff>57150</xdr:rowOff>
    </xdr:to>
    <xdr:cxnSp macro="">
      <xdr:nvCxnSpPr>
        <xdr:cNvPr id="61" name="Straight Arrow Connector 60"/>
        <xdr:cNvCxnSpPr>
          <a:stCxn id="42" idx="2"/>
        </xdr:cNvCxnSpPr>
      </xdr:nvCxnSpPr>
      <xdr:spPr>
        <a:xfrm flipH="1">
          <a:off x="1685925" y="5743574"/>
          <a:ext cx="42862" cy="3048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152400</xdr:rowOff>
    </xdr:from>
    <xdr:to>
      <xdr:col>11</xdr:col>
      <xdr:colOff>95250</xdr:colOff>
      <xdr:row>29</xdr:row>
      <xdr:rowOff>66675</xdr:rowOff>
    </xdr:to>
    <xdr:cxnSp macro="">
      <xdr:nvCxnSpPr>
        <xdr:cNvPr id="63" name="Straight Arrow Connector 62"/>
        <xdr:cNvCxnSpPr>
          <a:endCxn id="12" idx="2"/>
        </xdr:cNvCxnSpPr>
      </xdr:nvCxnSpPr>
      <xdr:spPr>
        <a:xfrm flipH="1" flipV="1">
          <a:off x="4000500" y="5381625"/>
          <a:ext cx="3429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30</xdr:row>
      <xdr:rowOff>47625</xdr:rowOff>
    </xdr:from>
    <xdr:to>
      <xdr:col>11</xdr:col>
      <xdr:colOff>38100</xdr:colOff>
      <xdr:row>32</xdr:row>
      <xdr:rowOff>28575</xdr:rowOff>
    </xdr:to>
    <xdr:cxnSp macro="">
      <xdr:nvCxnSpPr>
        <xdr:cNvPr id="65" name="Straight Arrow Connector 64"/>
        <xdr:cNvCxnSpPr/>
      </xdr:nvCxnSpPr>
      <xdr:spPr>
        <a:xfrm flipH="1">
          <a:off x="2371725" y="5848350"/>
          <a:ext cx="1914525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123826</xdr:colOff>
      <xdr:row>0</xdr:row>
      <xdr:rowOff>19051</xdr:rowOff>
    </xdr:from>
    <xdr:to>
      <xdr:col>22</xdr:col>
      <xdr:colOff>257175</xdr:colOff>
      <xdr:row>2</xdr:row>
      <xdr:rowOff>19050</xdr:rowOff>
    </xdr:to>
    <xdr:sp macro="" textlink="">
      <xdr:nvSpPr>
        <xdr:cNvPr id="67" name="TextBox 66"/>
        <xdr:cNvSpPr txBox="1"/>
      </xdr:nvSpPr>
      <xdr:spPr>
        <a:xfrm>
          <a:off x="7362826" y="19051"/>
          <a:ext cx="2571749" cy="4667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TERMINAL VALUES: TreePlan formula  for sum of partial cash flows along path</a:t>
          </a:r>
        </a:p>
      </xdr:txBody>
    </xdr:sp>
    <xdr:clientData/>
  </xdr:twoCellAnchor>
  <xdr:twoCellAnchor>
    <xdr:from>
      <xdr:col>6</xdr:col>
      <xdr:colOff>219075</xdr:colOff>
      <xdr:row>13</xdr:row>
      <xdr:rowOff>95250</xdr:rowOff>
    </xdr:from>
    <xdr:to>
      <xdr:col>10</xdr:col>
      <xdr:colOff>180975</xdr:colOff>
      <xdr:row>16</xdr:row>
      <xdr:rowOff>114300</xdr:rowOff>
    </xdr:to>
    <xdr:sp macro="" textlink="">
      <xdr:nvSpPr>
        <xdr:cNvPr id="68" name="TextBox 67"/>
        <xdr:cNvSpPr txBox="1"/>
      </xdr:nvSpPr>
      <xdr:spPr>
        <a:xfrm>
          <a:off x="2600325" y="2657475"/>
          <a:ext cx="1581150" cy="590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ROLLBACK EVs: TreePlan formula for expected value at this point in the tree</a:t>
          </a:r>
        </a:p>
      </xdr:txBody>
    </xdr:sp>
    <xdr:clientData/>
  </xdr:twoCellAnchor>
  <xdr:twoCellAnchor>
    <xdr:from>
      <xdr:col>2</xdr:col>
      <xdr:colOff>47625</xdr:colOff>
      <xdr:row>3</xdr:row>
      <xdr:rowOff>123825</xdr:rowOff>
    </xdr:from>
    <xdr:to>
      <xdr:col>6</xdr:col>
      <xdr:colOff>95250</xdr:colOff>
      <xdr:row>6</xdr:row>
      <xdr:rowOff>133350</xdr:rowOff>
    </xdr:to>
    <xdr:sp macro="" textlink="">
      <xdr:nvSpPr>
        <xdr:cNvPr id="72" name="TextBox 71"/>
        <xdr:cNvSpPr txBox="1"/>
      </xdr:nvSpPr>
      <xdr:spPr>
        <a:xfrm>
          <a:off x="809625" y="781050"/>
          <a:ext cx="1666875" cy="5810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DECISION NODES: TreePlan formula for which alternative is optional</a:t>
          </a:r>
        </a:p>
      </xdr:txBody>
    </xdr:sp>
    <xdr:clientData/>
  </xdr:twoCellAnchor>
  <xdr:twoCellAnchor>
    <xdr:from>
      <xdr:col>1</xdr:col>
      <xdr:colOff>133350</xdr:colOff>
      <xdr:row>6</xdr:row>
      <xdr:rowOff>142875</xdr:rowOff>
    </xdr:from>
    <xdr:to>
      <xdr:col>2</xdr:col>
      <xdr:colOff>28575</xdr:colOff>
      <xdr:row>24</xdr:row>
      <xdr:rowOff>9525</xdr:rowOff>
    </xdr:to>
    <xdr:cxnSp macro="">
      <xdr:nvCxnSpPr>
        <xdr:cNvPr id="77" name="Straight Arrow Connector 76"/>
        <xdr:cNvCxnSpPr/>
      </xdr:nvCxnSpPr>
      <xdr:spPr>
        <a:xfrm flipH="1">
          <a:off x="742950" y="1371600"/>
          <a:ext cx="47625" cy="3295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5</xdr:row>
      <xdr:rowOff>33338</xdr:rowOff>
    </xdr:from>
    <xdr:to>
      <xdr:col>9</xdr:col>
      <xdr:colOff>76200</xdr:colOff>
      <xdr:row>10</xdr:row>
      <xdr:rowOff>0</xdr:rowOff>
    </xdr:to>
    <xdr:cxnSp macro="">
      <xdr:nvCxnSpPr>
        <xdr:cNvPr id="79" name="Straight Arrow Connector 78"/>
        <xdr:cNvCxnSpPr>
          <a:stCxn id="72" idx="3"/>
          <a:endCxn id="9" idx="0"/>
        </xdr:cNvCxnSpPr>
      </xdr:nvCxnSpPr>
      <xdr:spPr>
        <a:xfrm>
          <a:off x="2476500" y="1071563"/>
          <a:ext cx="1447800" cy="9191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</xdr:colOff>
      <xdr:row>2</xdr:row>
      <xdr:rowOff>19050</xdr:rowOff>
    </xdr:from>
    <xdr:to>
      <xdr:col>20</xdr:col>
      <xdr:colOff>190501</xdr:colOff>
      <xdr:row>2</xdr:row>
      <xdr:rowOff>133350</xdr:rowOff>
    </xdr:to>
    <xdr:cxnSp macro="">
      <xdr:nvCxnSpPr>
        <xdr:cNvPr id="81" name="Straight Arrow Connector 80"/>
        <xdr:cNvCxnSpPr>
          <a:stCxn id="67" idx="2"/>
        </xdr:cNvCxnSpPr>
      </xdr:nvCxnSpPr>
      <xdr:spPr>
        <a:xfrm flipH="1">
          <a:off x="7877175" y="485775"/>
          <a:ext cx="771526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561975</xdr:colOff>
      <xdr:row>2</xdr:row>
      <xdr:rowOff>19050</xdr:rowOff>
    </xdr:from>
    <xdr:to>
      <xdr:col>20</xdr:col>
      <xdr:colOff>190501</xdr:colOff>
      <xdr:row>7</xdr:row>
      <xdr:rowOff>38100</xdr:rowOff>
    </xdr:to>
    <xdr:cxnSp macro="">
      <xdr:nvCxnSpPr>
        <xdr:cNvPr id="83" name="Straight Arrow Connector 82"/>
        <xdr:cNvCxnSpPr>
          <a:stCxn id="67" idx="2"/>
        </xdr:cNvCxnSpPr>
      </xdr:nvCxnSpPr>
      <xdr:spPr>
        <a:xfrm flipH="1">
          <a:off x="7800975" y="485775"/>
          <a:ext cx="847726" cy="971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12</xdr:row>
      <xdr:rowOff>0</xdr:rowOff>
    </xdr:from>
    <xdr:to>
      <xdr:col>8</xdr:col>
      <xdr:colOff>381000</xdr:colOff>
      <xdr:row>13</xdr:row>
      <xdr:rowOff>95250</xdr:rowOff>
    </xdr:to>
    <xdr:cxnSp macro="">
      <xdr:nvCxnSpPr>
        <xdr:cNvPr id="85" name="Straight Arrow Connector 84"/>
        <xdr:cNvCxnSpPr>
          <a:stCxn id="68" idx="0"/>
        </xdr:cNvCxnSpPr>
      </xdr:nvCxnSpPr>
      <xdr:spPr>
        <a:xfrm flipV="1">
          <a:off x="3390900" y="2371725"/>
          <a:ext cx="22860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152400</xdr:rowOff>
    </xdr:to>
    <xdr:sp macro="" textlink="">
      <xdr:nvSpPr>
        <xdr:cNvPr id="2" name="Circle 27"/>
        <xdr:cNvSpPr/>
      </xdr:nvSpPr>
      <xdr:spPr>
        <a:xfrm>
          <a:off x="2228850" y="3429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76200</xdr:rowOff>
    </xdr:from>
    <xdr:to>
      <xdr:col>5</xdr:col>
      <xdr:colOff>0</xdr:colOff>
      <xdr:row>18</xdr:row>
      <xdr:rowOff>76200</xdr:rowOff>
    </xdr:to>
    <xdr:sp macro="" textlink="">
      <xdr:nvSpPr>
        <xdr:cNvPr id="3" name="Line 56"/>
        <xdr:cNvSpPr>
          <a:spLocks noChangeShapeType="1"/>
        </xdr:cNvSpPr>
      </xdr:nvSpPr>
      <xdr:spPr bwMode="auto">
        <a:xfrm>
          <a:off x="1009650" y="3505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18</xdr:row>
      <xdr:rowOff>76200</xdr:rowOff>
    </xdr:from>
    <xdr:to>
      <xdr:col>3</xdr:col>
      <xdr:colOff>0</xdr:colOff>
      <xdr:row>25</xdr:row>
      <xdr:rowOff>76200</xdr:rowOff>
    </xdr:to>
    <xdr:sp macro="" textlink="">
      <xdr:nvSpPr>
        <xdr:cNvPr id="4" name="Line 57"/>
        <xdr:cNvSpPr>
          <a:spLocks noChangeShapeType="1"/>
        </xdr:cNvSpPr>
      </xdr:nvSpPr>
      <xdr:spPr bwMode="auto">
        <a:xfrm flipV="1">
          <a:off x="762000" y="35052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32</xdr:row>
      <xdr:rowOff>152400</xdr:rowOff>
    </xdr:to>
    <xdr:sp macro="" textlink="">
      <xdr:nvSpPr>
        <xdr:cNvPr id="5" name="Triangle 28"/>
        <xdr:cNvSpPr/>
      </xdr:nvSpPr>
      <xdr:spPr>
        <a:xfrm rot="16200000">
          <a:off x="2228850" y="609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76200</xdr:rowOff>
    </xdr:from>
    <xdr:to>
      <xdr:col>17</xdr:col>
      <xdr:colOff>0</xdr:colOff>
      <xdr:row>32</xdr:row>
      <xdr:rowOff>76200</xdr:rowOff>
    </xdr:to>
    <xdr:sp macro="" textlink="">
      <xdr:nvSpPr>
        <xdr:cNvPr id="6" name="Line 58"/>
        <xdr:cNvSpPr>
          <a:spLocks noChangeShapeType="1"/>
        </xdr:cNvSpPr>
      </xdr:nvSpPr>
      <xdr:spPr bwMode="auto">
        <a:xfrm>
          <a:off x="2381250" y="6172200"/>
          <a:ext cx="470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32</xdr:row>
      <xdr:rowOff>76200</xdr:rowOff>
    </xdr:from>
    <xdr:to>
      <xdr:col>5</xdr:col>
      <xdr:colOff>0</xdr:colOff>
      <xdr:row>32</xdr:row>
      <xdr:rowOff>76200</xdr:rowOff>
    </xdr:to>
    <xdr:sp macro="" textlink="">
      <xdr:nvSpPr>
        <xdr:cNvPr id="7" name="Line 59"/>
        <xdr:cNvSpPr>
          <a:spLocks noChangeShapeType="1"/>
        </xdr:cNvSpPr>
      </xdr:nvSpPr>
      <xdr:spPr bwMode="auto">
        <a:xfrm>
          <a:off x="1009650" y="617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25</xdr:row>
      <xdr:rowOff>76200</xdr:rowOff>
    </xdr:from>
    <xdr:to>
      <xdr:col>3</xdr:col>
      <xdr:colOff>0</xdr:colOff>
      <xdr:row>32</xdr:row>
      <xdr:rowOff>76200</xdr:rowOff>
    </xdr:to>
    <xdr:sp macro="" textlink="">
      <xdr:nvSpPr>
        <xdr:cNvPr id="8" name="Line 60"/>
        <xdr:cNvSpPr>
          <a:spLocks noChangeShapeType="1"/>
        </xdr:cNvSpPr>
      </xdr:nvSpPr>
      <xdr:spPr bwMode="auto">
        <a:xfrm>
          <a:off x="762000" y="4838700"/>
          <a:ext cx="247650" cy="1333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0</xdr:colOff>
      <xdr:row>10</xdr:row>
      <xdr:rowOff>152400</xdr:rowOff>
    </xdr:to>
    <xdr:sp macro="" textlink="">
      <xdr:nvSpPr>
        <xdr:cNvPr id="9" name="Square 29"/>
        <xdr:cNvSpPr/>
      </xdr:nvSpPr>
      <xdr:spPr>
        <a:xfrm>
          <a:off x="3848100" y="19050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10</xdr:row>
      <xdr:rowOff>76200</xdr:rowOff>
    </xdr:from>
    <xdr:to>
      <xdr:col>9</xdr:col>
      <xdr:colOff>0</xdr:colOff>
      <xdr:row>10</xdr:row>
      <xdr:rowOff>76200</xdr:rowOff>
    </xdr:to>
    <xdr:sp macro="" textlink="">
      <xdr:nvSpPr>
        <xdr:cNvPr id="10" name="Line 61"/>
        <xdr:cNvSpPr>
          <a:spLocks noChangeShapeType="1"/>
        </xdr:cNvSpPr>
      </xdr:nvSpPr>
      <xdr:spPr bwMode="auto">
        <a:xfrm>
          <a:off x="2628900" y="1981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10</xdr:row>
      <xdr:rowOff>76200</xdr:rowOff>
    </xdr:from>
    <xdr:to>
      <xdr:col>7</xdr:col>
      <xdr:colOff>0</xdr:colOff>
      <xdr:row>18</xdr:row>
      <xdr:rowOff>76200</xdr:rowOff>
    </xdr:to>
    <xdr:sp macro="" textlink="">
      <xdr:nvSpPr>
        <xdr:cNvPr id="11" name="Line 62"/>
        <xdr:cNvSpPr>
          <a:spLocks noChangeShapeType="1"/>
        </xdr:cNvSpPr>
      </xdr:nvSpPr>
      <xdr:spPr bwMode="auto">
        <a:xfrm flipV="1">
          <a:off x="2381250" y="1981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0</xdr:colOff>
      <xdr:row>27</xdr:row>
      <xdr:rowOff>152400</xdr:rowOff>
    </xdr:to>
    <xdr:sp macro="" textlink="">
      <xdr:nvSpPr>
        <xdr:cNvPr id="12" name="Triangle 30"/>
        <xdr:cNvSpPr/>
      </xdr:nvSpPr>
      <xdr:spPr>
        <a:xfrm rot="16200000">
          <a:off x="3848100" y="514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27</xdr:row>
      <xdr:rowOff>76200</xdr:rowOff>
    </xdr:from>
    <xdr:to>
      <xdr:col>17</xdr:col>
      <xdr:colOff>0</xdr:colOff>
      <xdr:row>27</xdr:row>
      <xdr:rowOff>76200</xdr:rowOff>
    </xdr:to>
    <xdr:sp macro="" textlink="">
      <xdr:nvSpPr>
        <xdr:cNvPr id="13" name="Line 63"/>
        <xdr:cNvSpPr>
          <a:spLocks noChangeShapeType="1"/>
        </xdr:cNvSpPr>
      </xdr:nvSpPr>
      <xdr:spPr bwMode="auto">
        <a:xfrm>
          <a:off x="4000500" y="52197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14" name="Line 64"/>
        <xdr:cNvSpPr>
          <a:spLocks noChangeShapeType="1"/>
        </xdr:cNvSpPr>
      </xdr:nvSpPr>
      <xdr:spPr bwMode="auto">
        <a:xfrm>
          <a:off x="2628900" y="521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18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15" name="Line 65"/>
        <xdr:cNvSpPr>
          <a:spLocks noChangeShapeType="1"/>
        </xdr:cNvSpPr>
      </xdr:nvSpPr>
      <xdr:spPr bwMode="auto">
        <a:xfrm>
          <a:off x="2381250" y="3505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14</xdr:col>
      <xdr:colOff>0</xdr:colOff>
      <xdr:row>2</xdr:row>
      <xdr:rowOff>152400</xdr:rowOff>
    </xdr:to>
    <xdr:sp macro="" textlink="">
      <xdr:nvSpPr>
        <xdr:cNvPr id="16" name="Triangle 1023"/>
        <xdr:cNvSpPr/>
      </xdr:nvSpPr>
      <xdr:spPr>
        <a:xfrm rot="16200000">
          <a:off x="5467350" y="38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0</xdr:colOff>
      <xdr:row>2</xdr:row>
      <xdr:rowOff>76200</xdr:rowOff>
    </xdr:from>
    <xdr:to>
      <xdr:col>17</xdr:col>
      <xdr:colOff>0</xdr:colOff>
      <xdr:row>2</xdr:row>
      <xdr:rowOff>76200</xdr:rowOff>
    </xdr:to>
    <xdr:sp macro="" textlink="">
      <xdr:nvSpPr>
        <xdr:cNvPr id="17" name="Line 66"/>
        <xdr:cNvSpPr>
          <a:spLocks noChangeShapeType="1"/>
        </xdr:cNvSpPr>
      </xdr:nvSpPr>
      <xdr:spPr bwMode="auto">
        <a:xfrm>
          <a:off x="5619750" y="45720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</xdr:row>
      <xdr:rowOff>76200</xdr:rowOff>
    </xdr:from>
    <xdr:to>
      <xdr:col>13</xdr:col>
      <xdr:colOff>0</xdr:colOff>
      <xdr:row>2</xdr:row>
      <xdr:rowOff>76200</xdr:rowOff>
    </xdr:to>
    <xdr:sp macro="" textlink="">
      <xdr:nvSpPr>
        <xdr:cNvPr id="18" name="Line 67"/>
        <xdr:cNvSpPr>
          <a:spLocks noChangeShapeType="1"/>
        </xdr:cNvSpPr>
      </xdr:nvSpPr>
      <xdr:spPr bwMode="auto">
        <a:xfrm>
          <a:off x="4248150" y="45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2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 flipV="1">
          <a:off x="4000500" y="457200"/>
          <a:ext cx="247650" cy="1524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152400</xdr:rowOff>
    </xdr:to>
    <xdr:sp macro="" textlink="">
      <xdr:nvSpPr>
        <xdr:cNvPr id="20" name="Circle 1092"/>
        <xdr:cNvSpPr/>
      </xdr:nvSpPr>
      <xdr:spPr>
        <a:xfrm>
          <a:off x="5467350" y="1714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9</xdr:row>
      <xdr:rowOff>76200</xdr:rowOff>
    </xdr:from>
    <xdr:to>
      <xdr:col>13</xdr:col>
      <xdr:colOff>0</xdr:colOff>
      <xdr:row>9</xdr:row>
      <xdr:rowOff>76200</xdr:rowOff>
    </xdr:to>
    <xdr:sp macro="" textlink="">
      <xdr:nvSpPr>
        <xdr:cNvPr id="21" name="Line 69"/>
        <xdr:cNvSpPr>
          <a:spLocks noChangeShapeType="1"/>
        </xdr:cNvSpPr>
      </xdr:nvSpPr>
      <xdr:spPr bwMode="auto">
        <a:xfrm>
          <a:off x="4248150" y="1790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9</xdr:row>
      <xdr:rowOff>76200</xdr:rowOff>
    </xdr:from>
    <xdr:to>
      <xdr:col>11</xdr:col>
      <xdr:colOff>0</xdr:colOff>
      <xdr:row>10</xdr:row>
      <xdr:rowOff>76200</xdr:rowOff>
    </xdr:to>
    <xdr:sp macro="" textlink="">
      <xdr:nvSpPr>
        <xdr:cNvPr id="22" name="Line 70"/>
        <xdr:cNvSpPr>
          <a:spLocks noChangeShapeType="1"/>
        </xdr:cNvSpPr>
      </xdr:nvSpPr>
      <xdr:spPr bwMode="auto">
        <a:xfrm flipV="1">
          <a:off x="4000500" y="1790700"/>
          <a:ext cx="247650" cy="190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0</xdr:colOff>
      <xdr:row>19</xdr:row>
      <xdr:rowOff>152400</xdr:rowOff>
    </xdr:to>
    <xdr:sp macro="" textlink="">
      <xdr:nvSpPr>
        <xdr:cNvPr id="23" name="Circle 1095"/>
        <xdr:cNvSpPr/>
      </xdr:nvSpPr>
      <xdr:spPr>
        <a:xfrm>
          <a:off x="5467350" y="3619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19</xdr:row>
      <xdr:rowOff>76200</xdr:rowOff>
    </xdr:from>
    <xdr:to>
      <xdr:col>13</xdr:col>
      <xdr:colOff>0</xdr:colOff>
      <xdr:row>19</xdr:row>
      <xdr:rowOff>76200</xdr:rowOff>
    </xdr:to>
    <xdr:sp macro="" textlink="">
      <xdr:nvSpPr>
        <xdr:cNvPr id="24" name="Line 71"/>
        <xdr:cNvSpPr>
          <a:spLocks noChangeShapeType="1"/>
        </xdr:cNvSpPr>
      </xdr:nvSpPr>
      <xdr:spPr bwMode="auto">
        <a:xfrm>
          <a:off x="4248150" y="3695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10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5" name="Line 72"/>
        <xdr:cNvSpPr>
          <a:spLocks noChangeShapeType="1"/>
        </xdr:cNvSpPr>
      </xdr:nvSpPr>
      <xdr:spPr bwMode="auto">
        <a:xfrm>
          <a:off x="4000500" y="1981200"/>
          <a:ext cx="247650" cy="1714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18</xdr:col>
      <xdr:colOff>0</xdr:colOff>
      <xdr:row>7</xdr:row>
      <xdr:rowOff>152400</xdr:rowOff>
    </xdr:to>
    <xdr:sp macro="" textlink="">
      <xdr:nvSpPr>
        <xdr:cNvPr id="26" name="Triangle 1098"/>
        <xdr:cNvSpPr/>
      </xdr:nvSpPr>
      <xdr:spPr>
        <a:xfrm rot="16200000">
          <a:off x="7086600" y="133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17</xdr:col>
      <xdr:colOff>0</xdr:colOff>
      <xdr:row>7</xdr:row>
      <xdr:rowOff>76200</xdr:rowOff>
    </xdr:to>
    <xdr:sp macro="" textlink="">
      <xdr:nvSpPr>
        <xdr:cNvPr id="27" name="Line 73"/>
        <xdr:cNvSpPr>
          <a:spLocks noChangeShapeType="1"/>
        </xdr:cNvSpPr>
      </xdr:nvSpPr>
      <xdr:spPr bwMode="auto">
        <a:xfrm>
          <a:off x="586740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15</xdr:col>
      <xdr:colOff>0</xdr:colOff>
      <xdr:row>9</xdr:row>
      <xdr:rowOff>76200</xdr:rowOff>
    </xdr:to>
    <xdr:sp macro="" textlink="">
      <xdr:nvSpPr>
        <xdr:cNvPr id="28" name="Line 74"/>
        <xdr:cNvSpPr>
          <a:spLocks noChangeShapeType="1"/>
        </xdr:cNvSpPr>
      </xdr:nvSpPr>
      <xdr:spPr bwMode="auto">
        <a:xfrm flipV="1">
          <a:off x="5619750" y="1409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18</xdr:col>
      <xdr:colOff>0</xdr:colOff>
      <xdr:row>12</xdr:row>
      <xdr:rowOff>152400</xdr:rowOff>
    </xdr:to>
    <xdr:sp macro="" textlink="">
      <xdr:nvSpPr>
        <xdr:cNvPr id="29" name="Triangle 1101"/>
        <xdr:cNvSpPr/>
      </xdr:nvSpPr>
      <xdr:spPr>
        <a:xfrm rot="16200000">
          <a:off x="7086600" y="228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12</xdr:row>
      <xdr:rowOff>76200</xdr:rowOff>
    </xdr:from>
    <xdr:to>
      <xdr:col>17</xdr:col>
      <xdr:colOff>0</xdr:colOff>
      <xdr:row>12</xdr:row>
      <xdr:rowOff>76200</xdr:rowOff>
    </xdr:to>
    <xdr:sp macro="" textlink="">
      <xdr:nvSpPr>
        <xdr:cNvPr id="30" name="Line 75"/>
        <xdr:cNvSpPr>
          <a:spLocks noChangeShapeType="1"/>
        </xdr:cNvSpPr>
      </xdr:nvSpPr>
      <xdr:spPr bwMode="auto">
        <a:xfrm>
          <a:off x="5867400" y="236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9</xdr:row>
      <xdr:rowOff>76200</xdr:rowOff>
    </xdr:from>
    <xdr:to>
      <xdr:col>15</xdr:col>
      <xdr:colOff>0</xdr:colOff>
      <xdr:row>12</xdr:row>
      <xdr:rowOff>76200</xdr:rowOff>
    </xdr:to>
    <xdr:sp macro="" textlink="">
      <xdr:nvSpPr>
        <xdr:cNvPr id="31" name="Line 76"/>
        <xdr:cNvSpPr>
          <a:spLocks noChangeShapeType="1"/>
        </xdr:cNvSpPr>
      </xdr:nvSpPr>
      <xdr:spPr bwMode="auto">
        <a:xfrm>
          <a:off x="5619750" y="1790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18</xdr:col>
      <xdr:colOff>0</xdr:colOff>
      <xdr:row>17</xdr:row>
      <xdr:rowOff>152400</xdr:rowOff>
    </xdr:to>
    <xdr:sp macro="" textlink="">
      <xdr:nvSpPr>
        <xdr:cNvPr id="32" name="Triangle 1104"/>
        <xdr:cNvSpPr/>
      </xdr:nvSpPr>
      <xdr:spPr>
        <a:xfrm rot="16200000">
          <a:off x="7086600" y="323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17</xdr:row>
      <xdr:rowOff>76200</xdr:rowOff>
    </xdr:from>
    <xdr:to>
      <xdr:col>17</xdr:col>
      <xdr:colOff>0</xdr:colOff>
      <xdr:row>17</xdr:row>
      <xdr:rowOff>76200</xdr:rowOff>
    </xdr:to>
    <xdr:sp macro="" textlink="">
      <xdr:nvSpPr>
        <xdr:cNvPr id="33" name="Line 77"/>
        <xdr:cNvSpPr>
          <a:spLocks noChangeShapeType="1"/>
        </xdr:cNvSpPr>
      </xdr:nvSpPr>
      <xdr:spPr bwMode="auto">
        <a:xfrm>
          <a:off x="5867400" y="331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17</xdr:row>
      <xdr:rowOff>76200</xdr:rowOff>
    </xdr:from>
    <xdr:to>
      <xdr:col>15</xdr:col>
      <xdr:colOff>0</xdr:colOff>
      <xdr:row>19</xdr:row>
      <xdr:rowOff>76200</xdr:rowOff>
    </xdr:to>
    <xdr:sp macro="" textlink="">
      <xdr:nvSpPr>
        <xdr:cNvPr id="34" name="Line 78"/>
        <xdr:cNvSpPr>
          <a:spLocks noChangeShapeType="1"/>
        </xdr:cNvSpPr>
      </xdr:nvSpPr>
      <xdr:spPr bwMode="auto">
        <a:xfrm flipV="1">
          <a:off x="5619750" y="3314700"/>
          <a:ext cx="247650" cy="3810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152400</xdr:rowOff>
    </xdr:to>
    <xdr:sp macro="" textlink="">
      <xdr:nvSpPr>
        <xdr:cNvPr id="35" name="Triangle 1107"/>
        <xdr:cNvSpPr/>
      </xdr:nvSpPr>
      <xdr:spPr>
        <a:xfrm rot="16200000">
          <a:off x="7086600" y="419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22</xdr:row>
      <xdr:rowOff>76200</xdr:rowOff>
    </xdr:from>
    <xdr:to>
      <xdr:col>17</xdr:col>
      <xdr:colOff>0</xdr:colOff>
      <xdr:row>22</xdr:row>
      <xdr:rowOff>76200</xdr:rowOff>
    </xdr:to>
    <xdr:sp macro="" textlink="">
      <xdr:nvSpPr>
        <xdr:cNvPr id="36" name="Line 79"/>
        <xdr:cNvSpPr>
          <a:spLocks noChangeShapeType="1"/>
        </xdr:cNvSpPr>
      </xdr:nvSpPr>
      <xdr:spPr bwMode="auto">
        <a:xfrm>
          <a:off x="586740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19</xdr:row>
      <xdr:rowOff>76200</xdr:rowOff>
    </xdr:from>
    <xdr:to>
      <xdr:col>15</xdr:col>
      <xdr:colOff>0</xdr:colOff>
      <xdr:row>22</xdr:row>
      <xdr:rowOff>76200</xdr:rowOff>
    </xdr:to>
    <xdr:sp macro="" textlink="">
      <xdr:nvSpPr>
        <xdr:cNvPr id="37" name="Line 80"/>
        <xdr:cNvSpPr>
          <a:spLocks noChangeShapeType="1"/>
        </xdr:cNvSpPr>
      </xdr:nvSpPr>
      <xdr:spPr bwMode="auto">
        <a:xfrm>
          <a:off x="5619750" y="3695700"/>
          <a:ext cx="247650" cy="571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25</xdr:row>
      <xdr:rowOff>152400</xdr:rowOff>
    </xdr:to>
    <xdr:sp macro="" textlink="">
      <xdr:nvSpPr>
        <xdr:cNvPr id="38" name="Square 1110"/>
        <xdr:cNvSpPr/>
      </xdr:nvSpPr>
      <xdr:spPr>
        <a:xfrm>
          <a:off x="609600" y="47625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25</xdr:row>
      <xdr:rowOff>76200</xdr:rowOff>
    </xdr:from>
    <xdr:to>
      <xdr:col>1</xdr:col>
      <xdr:colOff>0</xdr:colOff>
      <xdr:row>25</xdr:row>
      <xdr:rowOff>76200</xdr:rowOff>
    </xdr:to>
    <xdr:sp macro="" textlink="">
      <xdr:nvSpPr>
        <xdr:cNvPr id="39" name="Line 81"/>
        <xdr:cNvSpPr>
          <a:spLocks noChangeShapeType="1"/>
        </xdr:cNvSpPr>
      </xdr:nvSpPr>
      <xdr:spPr bwMode="auto">
        <a:xfrm>
          <a:off x="0" y="4838700"/>
          <a:ext cx="6096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V1012"/>
  <sheetViews>
    <sheetView zoomScaleNormal="100" workbookViewId="0">
      <selection activeCell="J11" sqref="J11"/>
    </sheetView>
  </sheetViews>
  <sheetFormatPr defaultRowHeight="15" x14ac:dyDescent="0.25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  <col min="11" max="11" width="3.7109375" customWidth="1"/>
    <col min="14" max="14" width="2.28515625" customWidth="1"/>
    <col min="15" max="15" width="3.7109375" customWidth="1"/>
    <col min="18" max="18" width="2.28515625" customWidth="1"/>
  </cols>
  <sheetData>
    <row r="2" spans="8:19" x14ac:dyDescent="0.25">
      <c r="L2" t="s">
        <v>23</v>
      </c>
    </row>
    <row r="3" spans="8:19" x14ac:dyDescent="0.25">
      <c r="S3">
        <f>SUM(D20,H12,L4)</f>
        <v>80000</v>
      </c>
    </row>
    <row r="4" spans="8:19" x14ac:dyDescent="0.25">
      <c r="L4" s="1">
        <v>-120000</v>
      </c>
      <c r="M4">
        <f>S3</f>
        <v>80000</v>
      </c>
    </row>
    <row r="6" spans="8:19" x14ac:dyDescent="0.25">
      <c r="P6" s="1">
        <v>0.5</v>
      </c>
    </row>
    <row r="7" spans="8:19" x14ac:dyDescent="0.25">
      <c r="P7" t="s">
        <v>26</v>
      </c>
    </row>
    <row r="8" spans="8:19" x14ac:dyDescent="0.25">
      <c r="S8">
        <f>SUM(D20,H12,L11,P9)</f>
        <v>150000</v>
      </c>
    </row>
    <row r="9" spans="8:19" x14ac:dyDescent="0.25">
      <c r="H9" s="1">
        <v>0.5</v>
      </c>
      <c r="L9" t="s">
        <v>24</v>
      </c>
      <c r="P9" s="1">
        <v>0</v>
      </c>
      <c r="Q9">
        <f>S8</f>
        <v>150000</v>
      </c>
    </row>
    <row r="10" spans="8:19" x14ac:dyDescent="0.25">
      <c r="H10" t="s">
        <v>21</v>
      </c>
    </row>
    <row r="11" spans="8:19" x14ac:dyDescent="0.25">
      <c r="J11">
        <f>IF(I12=M4,1,IF(I12=M11,2,IF(I12=M21,3)))</f>
        <v>2</v>
      </c>
      <c r="L11" s="1">
        <v>-50000</v>
      </c>
      <c r="M11">
        <f>IF(ABS(1-(P6+P11))&lt;=0.00001,P6*Q9+P11*Q14,NA())</f>
        <v>90000</v>
      </c>
      <c r="P11" s="1">
        <v>0.5</v>
      </c>
    </row>
    <row r="12" spans="8:19" x14ac:dyDescent="0.25">
      <c r="H12" s="1">
        <v>250000</v>
      </c>
      <c r="I12">
        <f>MAX(M4,M11,M21)</f>
        <v>90000</v>
      </c>
      <c r="P12" t="s">
        <v>27</v>
      </c>
    </row>
    <row r="13" spans="8:19" x14ac:dyDescent="0.25">
      <c r="S13">
        <f>SUM(D20,H12,L11,P14)</f>
        <v>30000</v>
      </c>
    </row>
    <row r="14" spans="8:19" x14ac:dyDescent="0.25">
      <c r="P14" s="1">
        <v>-120000</v>
      </c>
      <c r="Q14">
        <f>S13</f>
        <v>30000</v>
      </c>
    </row>
    <row r="16" spans="8:19" x14ac:dyDescent="0.25">
      <c r="P16" s="1">
        <v>0.7</v>
      </c>
    </row>
    <row r="17" spans="1:19" x14ac:dyDescent="0.25">
      <c r="P17" t="s">
        <v>28</v>
      </c>
    </row>
    <row r="18" spans="1:19" x14ac:dyDescent="0.25">
      <c r="D18" t="s">
        <v>18</v>
      </c>
      <c r="S18">
        <f>SUM(D20,H12,L21,P19)</f>
        <v>120000</v>
      </c>
    </row>
    <row r="19" spans="1:19" x14ac:dyDescent="0.25">
      <c r="L19" t="s">
        <v>25</v>
      </c>
      <c r="P19" s="1">
        <v>0</v>
      </c>
      <c r="Q19">
        <f>S18</f>
        <v>120000</v>
      </c>
    </row>
    <row r="20" spans="1:19" x14ac:dyDescent="0.25">
      <c r="D20" s="1">
        <v>-50000</v>
      </c>
      <c r="E20">
        <f>IF(ABS(1-(H9+H26))&lt;=0.00001,H9*I12+H26*I29,NA())</f>
        <v>20000</v>
      </c>
    </row>
    <row r="21" spans="1:19" x14ac:dyDescent="0.25">
      <c r="L21" s="1">
        <v>-80000</v>
      </c>
      <c r="M21">
        <f>IF(ABS(1-(P16+P21))&lt;=0.00001,P16*Q19+P21*Q24,NA())</f>
        <v>84000</v>
      </c>
      <c r="P21" s="1">
        <v>0.3</v>
      </c>
    </row>
    <row r="22" spans="1:19" x14ac:dyDescent="0.25">
      <c r="P22" t="s">
        <v>29</v>
      </c>
    </row>
    <row r="23" spans="1:19" x14ac:dyDescent="0.25">
      <c r="S23">
        <f>SUM(D20,H12,L21,P24)</f>
        <v>0</v>
      </c>
    </row>
    <row r="24" spans="1:19" x14ac:dyDescent="0.25">
      <c r="P24" s="1">
        <v>-120000</v>
      </c>
      <c r="Q24">
        <f>S23</f>
        <v>0</v>
      </c>
    </row>
    <row r="25" spans="1:19" x14ac:dyDescent="0.25">
      <c r="A25" s="2"/>
    </row>
    <row r="26" spans="1:19" x14ac:dyDescent="0.25">
      <c r="B26">
        <f>IF(A27=E20,1,IF(A27=E34,2))</f>
        <v>1</v>
      </c>
      <c r="H26" s="1">
        <v>0.5</v>
      </c>
    </row>
    <row r="27" spans="1:19" x14ac:dyDescent="0.25">
      <c r="A27">
        <f>MAX(E20,E34)</f>
        <v>20000</v>
      </c>
      <c r="H27" t="s">
        <v>22</v>
      </c>
    </row>
    <row r="28" spans="1:19" x14ac:dyDescent="0.25">
      <c r="S28">
        <f>SUM(D20,H29)</f>
        <v>-50000</v>
      </c>
    </row>
    <row r="29" spans="1:19" x14ac:dyDescent="0.25">
      <c r="H29" s="1">
        <v>0</v>
      </c>
      <c r="I29">
        <f>S28</f>
        <v>-50000</v>
      </c>
    </row>
    <row r="32" spans="1:19" x14ac:dyDescent="0.25">
      <c r="D32" t="s">
        <v>19</v>
      </c>
    </row>
    <row r="33" spans="4:19" x14ac:dyDescent="0.25">
      <c r="S33">
        <f>SUM(D34)</f>
        <v>0</v>
      </c>
    </row>
    <row r="34" spans="4:19" x14ac:dyDescent="0.25">
      <c r="D34" s="1">
        <v>0</v>
      </c>
      <c r="E34">
        <f>S33</f>
        <v>0</v>
      </c>
    </row>
    <row r="1000" spans="190:204" x14ac:dyDescent="0.25"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90:204" x14ac:dyDescent="0.25"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2</v>
      </c>
      <c r="GO1001">
        <v>1</v>
      </c>
      <c r="GP1001">
        <v>2</v>
      </c>
      <c r="GQ1001">
        <v>0</v>
      </c>
      <c r="GR1001">
        <v>0</v>
      </c>
      <c r="GS1001">
        <v>0</v>
      </c>
      <c r="GT1001">
        <v>25</v>
      </c>
      <c r="GU1001">
        <v>1</v>
      </c>
      <c r="GV1001" t="b">
        <v>1</v>
      </c>
    </row>
    <row r="1002" spans="190:204" x14ac:dyDescent="0.25">
      <c r="GH1002">
        <v>1</v>
      </c>
      <c r="GK1002">
        <v>0</v>
      </c>
      <c r="GL1002">
        <v>0</v>
      </c>
      <c r="GM1002" t="s">
        <v>20</v>
      </c>
      <c r="GN1002">
        <v>2</v>
      </c>
      <c r="GO1002">
        <v>3</v>
      </c>
      <c r="GP1002">
        <v>4</v>
      </c>
      <c r="GQ1002">
        <v>0</v>
      </c>
      <c r="GR1002">
        <v>0</v>
      </c>
      <c r="GS1002">
        <v>0</v>
      </c>
      <c r="GT1002">
        <v>18</v>
      </c>
      <c r="GU1002">
        <v>5</v>
      </c>
      <c r="GV1002" t="b">
        <v>1</v>
      </c>
    </row>
    <row r="1003" spans="190:204" x14ac:dyDescent="0.25">
      <c r="GH1003">
        <v>2</v>
      </c>
      <c r="GK1003">
        <v>0</v>
      </c>
      <c r="GL1003">
        <v>0</v>
      </c>
      <c r="GM1003" t="s">
        <v>17</v>
      </c>
      <c r="GN1003">
        <v>0</v>
      </c>
      <c r="GO1003">
        <v>0</v>
      </c>
      <c r="GP1003">
        <v>0</v>
      </c>
      <c r="GQ1003">
        <v>0</v>
      </c>
      <c r="GR1003">
        <v>0</v>
      </c>
      <c r="GS1003">
        <v>0</v>
      </c>
      <c r="GT1003">
        <v>32</v>
      </c>
      <c r="GU1003">
        <v>5</v>
      </c>
      <c r="GV1003" t="b">
        <v>1</v>
      </c>
    </row>
    <row r="1004" spans="190:204" x14ac:dyDescent="0.25">
      <c r="GH1004">
        <v>3</v>
      </c>
      <c r="GL1004">
        <v>1</v>
      </c>
      <c r="GM1004" t="s">
        <v>16</v>
      </c>
      <c r="GN1004">
        <v>3</v>
      </c>
      <c r="GO1004">
        <v>5</v>
      </c>
      <c r="GP1004">
        <v>6</v>
      </c>
      <c r="GQ1004">
        <v>7</v>
      </c>
      <c r="GR1004">
        <v>0</v>
      </c>
      <c r="GS1004">
        <v>0</v>
      </c>
      <c r="GT1004">
        <v>10</v>
      </c>
      <c r="GU1004">
        <v>9</v>
      </c>
      <c r="GV1004" t="b">
        <v>1</v>
      </c>
    </row>
    <row r="1005" spans="190:204" x14ac:dyDescent="0.25">
      <c r="GH1005">
        <v>4</v>
      </c>
      <c r="GL1005">
        <v>1</v>
      </c>
      <c r="GM1005" t="s">
        <v>17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27</v>
      </c>
      <c r="GU1005">
        <v>9</v>
      </c>
      <c r="GV1005" t="b">
        <v>1</v>
      </c>
    </row>
    <row r="1006" spans="190:204" x14ac:dyDescent="0.25">
      <c r="GH1006">
        <v>5</v>
      </c>
      <c r="GK1006">
        <v>0</v>
      </c>
      <c r="GL1006">
        <v>3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2</v>
      </c>
      <c r="GU1006">
        <v>13</v>
      </c>
      <c r="GV1006" t="b">
        <v>1</v>
      </c>
    </row>
    <row r="1007" spans="190:204" x14ac:dyDescent="0.25">
      <c r="GH1007">
        <v>6</v>
      </c>
      <c r="GK1007">
        <v>0</v>
      </c>
      <c r="GL1007">
        <v>3</v>
      </c>
      <c r="GM1007" t="s">
        <v>20</v>
      </c>
      <c r="GN1007">
        <v>2</v>
      </c>
      <c r="GO1007">
        <v>8</v>
      </c>
      <c r="GP1007">
        <v>9</v>
      </c>
      <c r="GQ1007">
        <v>0</v>
      </c>
      <c r="GR1007">
        <v>0</v>
      </c>
      <c r="GS1007">
        <v>0</v>
      </c>
      <c r="GT1007">
        <v>9</v>
      </c>
      <c r="GU1007">
        <v>13</v>
      </c>
      <c r="GV1007" t="b">
        <v>1</v>
      </c>
    </row>
    <row r="1008" spans="190:204" x14ac:dyDescent="0.25">
      <c r="GH1008">
        <v>7</v>
      </c>
      <c r="GK1008">
        <v>0</v>
      </c>
      <c r="GL1008">
        <v>3</v>
      </c>
      <c r="GM1008" t="s">
        <v>20</v>
      </c>
      <c r="GN1008">
        <v>2</v>
      </c>
      <c r="GO1008">
        <v>10</v>
      </c>
      <c r="GP1008">
        <v>11</v>
      </c>
      <c r="GQ1008">
        <v>0</v>
      </c>
      <c r="GR1008">
        <v>0</v>
      </c>
      <c r="GS1008">
        <v>0</v>
      </c>
      <c r="GT1008">
        <v>19</v>
      </c>
      <c r="GU1008">
        <v>13</v>
      </c>
      <c r="GV1008" t="b">
        <v>1</v>
      </c>
    </row>
    <row r="1009" spans="190:204" x14ac:dyDescent="0.25">
      <c r="GH1009">
        <v>8</v>
      </c>
      <c r="GL1009">
        <v>6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7</v>
      </c>
      <c r="GU1009">
        <v>17</v>
      </c>
      <c r="GV1009" t="b">
        <v>1</v>
      </c>
    </row>
    <row r="1010" spans="190:204" x14ac:dyDescent="0.25">
      <c r="GH1010">
        <v>9</v>
      </c>
      <c r="GL1010">
        <v>6</v>
      </c>
      <c r="GM1010" t="s">
        <v>17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12</v>
      </c>
      <c r="GU1010">
        <v>17</v>
      </c>
      <c r="GV1010" t="b">
        <v>1</v>
      </c>
    </row>
    <row r="1011" spans="190:204" x14ac:dyDescent="0.25">
      <c r="GH1011">
        <v>10</v>
      </c>
      <c r="GL1011">
        <v>7</v>
      </c>
      <c r="GM1011" t="s">
        <v>17</v>
      </c>
      <c r="GN1011">
        <v>0</v>
      </c>
      <c r="GO1011">
        <v>0</v>
      </c>
      <c r="GP1011">
        <v>0</v>
      </c>
      <c r="GQ1011">
        <v>0</v>
      </c>
      <c r="GR1011">
        <v>0</v>
      </c>
      <c r="GS1011">
        <v>0</v>
      </c>
      <c r="GT1011">
        <v>17</v>
      </c>
      <c r="GU1011">
        <v>17</v>
      </c>
      <c r="GV1011" t="b">
        <v>1</v>
      </c>
    </row>
    <row r="1012" spans="190:204" x14ac:dyDescent="0.25">
      <c r="GH1012">
        <v>11</v>
      </c>
      <c r="GL1012">
        <v>7</v>
      </c>
      <c r="GM1012" t="s">
        <v>17</v>
      </c>
      <c r="GN1012">
        <v>0</v>
      </c>
      <c r="GO1012">
        <v>0</v>
      </c>
      <c r="GP1012">
        <v>0</v>
      </c>
      <c r="GQ1012">
        <v>0</v>
      </c>
      <c r="GR1012">
        <v>0</v>
      </c>
      <c r="GS1012">
        <v>0</v>
      </c>
      <c r="GT1012">
        <v>22</v>
      </c>
      <c r="GU1012">
        <v>17</v>
      </c>
      <c r="GV1012" t="b">
        <v>1</v>
      </c>
    </row>
  </sheetData>
  <sheetProtection scenarios="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V1012"/>
  <sheetViews>
    <sheetView zoomScaleNormal="100" workbookViewId="0">
      <selection activeCell="AA31" sqref="AA31"/>
    </sheetView>
  </sheetViews>
  <sheetFormatPr defaultRowHeight="15" x14ac:dyDescent="0.25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  <col min="11" max="11" width="3.7109375" customWidth="1"/>
    <col min="14" max="14" width="2.28515625" customWidth="1"/>
    <col min="15" max="15" width="3.7109375" customWidth="1"/>
    <col min="16" max="16" width="11" customWidth="1"/>
    <col min="18" max="18" width="2.28515625" customWidth="1"/>
  </cols>
  <sheetData>
    <row r="2" spans="8:19" ht="21.75" customHeight="1" x14ac:dyDescent="0.25">
      <c r="L2" t="s">
        <v>23</v>
      </c>
    </row>
    <row r="3" spans="8:19" x14ac:dyDescent="0.25">
      <c r="S3" s="4">
        <f>SUM(D20,H12,L4)</f>
        <v>80000</v>
      </c>
    </row>
    <row r="4" spans="8:19" x14ac:dyDescent="0.25">
      <c r="L4" s="3">
        <v>-120000</v>
      </c>
      <c r="M4" s="4">
        <f>S3</f>
        <v>80000</v>
      </c>
    </row>
    <row r="6" spans="8:19" x14ac:dyDescent="0.25">
      <c r="P6" s="1">
        <v>0.5</v>
      </c>
    </row>
    <row r="7" spans="8:19" x14ac:dyDescent="0.25">
      <c r="P7" t="s">
        <v>26</v>
      </c>
    </row>
    <row r="8" spans="8:19" x14ac:dyDescent="0.25">
      <c r="S8" s="4">
        <f>SUM(D20,H12,L11,P9)</f>
        <v>150000</v>
      </c>
    </row>
    <row r="9" spans="8:19" x14ac:dyDescent="0.25">
      <c r="H9" s="1">
        <v>0.5</v>
      </c>
      <c r="L9" t="s">
        <v>24</v>
      </c>
      <c r="P9" s="3">
        <v>0</v>
      </c>
      <c r="Q9" s="4">
        <f>S8</f>
        <v>150000</v>
      </c>
    </row>
    <row r="10" spans="8:19" x14ac:dyDescent="0.25">
      <c r="H10" t="s">
        <v>21</v>
      </c>
    </row>
    <row r="11" spans="8:19" x14ac:dyDescent="0.25">
      <c r="J11">
        <f>IF(I12=M4,1,IF(I12=M11,2,IF(I12=M21,3)))</f>
        <v>2</v>
      </c>
      <c r="L11" s="3">
        <v>-50000</v>
      </c>
      <c r="M11" s="4">
        <f>IF(ABS(1-(P6+P11))&lt;=0.00001,P6*Q9+P11*Q14,NA())</f>
        <v>90000</v>
      </c>
      <c r="P11" s="1">
        <v>0.5</v>
      </c>
    </row>
    <row r="12" spans="8:19" x14ac:dyDescent="0.25">
      <c r="H12" s="3">
        <v>250000</v>
      </c>
      <c r="I12" s="4">
        <f>MAX(M4,M11,M21)</f>
        <v>90000</v>
      </c>
      <c r="P12" t="s">
        <v>27</v>
      </c>
    </row>
    <row r="13" spans="8:19" x14ac:dyDescent="0.25">
      <c r="S13" s="4">
        <f>SUM(D20,H12,L11,P14)</f>
        <v>30000</v>
      </c>
    </row>
    <row r="14" spans="8:19" x14ac:dyDescent="0.25">
      <c r="P14" s="3">
        <v>-120000</v>
      </c>
      <c r="Q14" s="4">
        <f>S13</f>
        <v>30000</v>
      </c>
    </row>
    <row r="16" spans="8:19" x14ac:dyDescent="0.25">
      <c r="P16" s="1">
        <v>0.7</v>
      </c>
    </row>
    <row r="17" spans="1:19" x14ac:dyDescent="0.25">
      <c r="P17" t="s">
        <v>28</v>
      </c>
    </row>
    <row r="18" spans="1:19" x14ac:dyDescent="0.25">
      <c r="D18" t="s">
        <v>18</v>
      </c>
      <c r="S18" s="4">
        <f>SUM(D20,H12,L21,P19)</f>
        <v>120000</v>
      </c>
    </row>
    <row r="19" spans="1:19" x14ac:dyDescent="0.25">
      <c r="L19" t="s">
        <v>25</v>
      </c>
      <c r="P19" s="3">
        <v>0</v>
      </c>
      <c r="Q19" s="4">
        <f>S18</f>
        <v>120000</v>
      </c>
    </row>
    <row r="20" spans="1:19" x14ac:dyDescent="0.25">
      <c r="D20" s="3">
        <v>-50000</v>
      </c>
      <c r="E20" s="4">
        <f>IF(ABS(1-(H9+H26))&lt;=0.00001,H9*I12+H26*I29,NA())</f>
        <v>20000</v>
      </c>
    </row>
    <row r="21" spans="1:19" x14ac:dyDescent="0.25">
      <c r="L21" s="3">
        <v>-80000</v>
      </c>
      <c r="M21" s="4">
        <f>IF(ABS(1-(P16+P21))&lt;=0.00001,P16*Q19+P21*Q24,NA())</f>
        <v>84000</v>
      </c>
      <c r="P21" s="1">
        <v>0.3</v>
      </c>
    </row>
    <row r="22" spans="1:19" x14ac:dyDescent="0.25">
      <c r="P22" t="s">
        <v>29</v>
      </c>
    </row>
    <row r="23" spans="1:19" x14ac:dyDescent="0.25">
      <c r="S23" s="4">
        <f>SUM(D20,H12,L21,P24)</f>
        <v>0</v>
      </c>
    </row>
    <row r="24" spans="1:19" x14ac:dyDescent="0.25">
      <c r="P24" s="3">
        <v>-120000</v>
      </c>
      <c r="Q24" s="4">
        <f>S23</f>
        <v>0</v>
      </c>
    </row>
    <row r="25" spans="1:19" x14ac:dyDescent="0.25">
      <c r="A25" s="2"/>
    </row>
    <row r="26" spans="1:19" x14ac:dyDescent="0.25">
      <c r="B26">
        <f>IF(A27=E20,1,IF(A27=E34,2))</f>
        <v>1</v>
      </c>
      <c r="H26" s="1">
        <v>0.5</v>
      </c>
    </row>
    <row r="27" spans="1:19" x14ac:dyDescent="0.25">
      <c r="A27" s="4">
        <f>MAX(E20,E34)</f>
        <v>20000</v>
      </c>
      <c r="H27" t="s">
        <v>22</v>
      </c>
    </row>
    <row r="28" spans="1:19" x14ac:dyDescent="0.25">
      <c r="S28" s="4">
        <f>SUM(D20,H29)</f>
        <v>-50000</v>
      </c>
    </row>
    <row r="29" spans="1:19" x14ac:dyDescent="0.25">
      <c r="H29" s="3">
        <v>0</v>
      </c>
      <c r="I29" s="4">
        <f>S28</f>
        <v>-50000</v>
      </c>
    </row>
    <row r="32" spans="1:19" x14ac:dyDescent="0.25">
      <c r="D32" t="s">
        <v>19</v>
      </c>
    </row>
    <row r="33" spans="4:19" x14ac:dyDescent="0.25">
      <c r="S33" s="4">
        <f>SUM(D34)</f>
        <v>0</v>
      </c>
    </row>
    <row r="34" spans="4:19" x14ac:dyDescent="0.25">
      <c r="D34" s="3">
        <v>0</v>
      </c>
      <c r="E34" s="4">
        <f>S33</f>
        <v>0</v>
      </c>
    </row>
    <row r="1000" spans="190:204" x14ac:dyDescent="0.25"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90:204" x14ac:dyDescent="0.25"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2</v>
      </c>
      <c r="GO1001">
        <v>1</v>
      </c>
      <c r="GP1001">
        <v>2</v>
      </c>
      <c r="GQ1001">
        <v>0</v>
      </c>
      <c r="GR1001">
        <v>0</v>
      </c>
      <c r="GS1001">
        <v>0</v>
      </c>
      <c r="GT1001">
        <v>25</v>
      </c>
      <c r="GU1001">
        <v>1</v>
      </c>
      <c r="GV1001" t="b">
        <v>1</v>
      </c>
    </row>
    <row r="1002" spans="190:204" x14ac:dyDescent="0.25">
      <c r="GH1002">
        <v>1</v>
      </c>
      <c r="GK1002">
        <v>0</v>
      </c>
      <c r="GL1002">
        <v>0</v>
      </c>
      <c r="GM1002" t="s">
        <v>20</v>
      </c>
      <c r="GN1002">
        <v>2</v>
      </c>
      <c r="GO1002">
        <v>3</v>
      </c>
      <c r="GP1002">
        <v>4</v>
      </c>
      <c r="GQ1002">
        <v>0</v>
      </c>
      <c r="GR1002">
        <v>0</v>
      </c>
      <c r="GS1002">
        <v>0</v>
      </c>
      <c r="GT1002">
        <v>18</v>
      </c>
      <c r="GU1002">
        <v>5</v>
      </c>
      <c r="GV1002" t="b">
        <v>1</v>
      </c>
    </row>
    <row r="1003" spans="190:204" x14ac:dyDescent="0.25">
      <c r="GH1003">
        <v>2</v>
      </c>
      <c r="GK1003">
        <v>0</v>
      </c>
      <c r="GL1003">
        <v>0</v>
      </c>
      <c r="GM1003" t="s">
        <v>17</v>
      </c>
      <c r="GN1003">
        <v>0</v>
      </c>
      <c r="GO1003">
        <v>0</v>
      </c>
      <c r="GP1003">
        <v>0</v>
      </c>
      <c r="GQ1003">
        <v>0</v>
      </c>
      <c r="GR1003">
        <v>0</v>
      </c>
      <c r="GS1003">
        <v>0</v>
      </c>
      <c r="GT1003">
        <v>32</v>
      </c>
      <c r="GU1003">
        <v>5</v>
      </c>
      <c r="GV1003" t="b">
        <v>1</v>
      </c>
    </row>
    <row r="1004" spans="190:204" x14ac:dyDescent="0.25">
      <c r="GH1004">
        <v>3</v>
      </c>
      <c r="GL1004">
        <v>1</v>
      </c>
      <c r="GM1004" t="s">
        <v>16</v>
      </c>
      <c r="GN1004">
        <v>3</v>
      </c>
      <c r="GO1004">
        <v>5</v>
      </c>
      <c r="GP1004">
        <v>6</v>
      </c>
      <c r="GQ1004">
        <v>7</v>
      </c>
      <c r="GR1004">
        <v>0</v>
      </c>
      <c r="GS1004">
        <v>0</v>
      </c>
      <c r="GT1004">
        <v>10</v>
      </c>
      <c r="GU1004">
        <v>9</v>
      </c>
      <c r="GV1004" t="b">
        <v>1</v>
      </c>
    </row>
    <row r="1005" spans="190:204" x14ac:dyDescent="0.25">
      <c r="GH1005">
        <v>4</v>
      </c>
      <c r="GL1005">
        <v>1</v>
      </c>
      <c r="GM1005" t="s">
        <v>17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27</v>
      </c>
      <c r="GU1005">
        <v>9</v>
      </c>
      <c r="GV1005" t="b">
        <v>1</v>
      </c>
    </row>
    <row r="1006" spans="190:204" x14ac:dyDescent="0.25">
      <c r="GH1006">
        <v>5</v>
      </c>
      <c r="GK1006">
        <v>0</v>
      </c>
      <c r="GL1006">
        <v>3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2</v>
      </c>
      <c r="GU1006">
        <v>13</v>
      </c>
      <c r="GV1006" t="b">
        <v>1</v>
      </c>
    </row>
    <row r="1007" spans="190:204" x14ac:dyDescent="0.25">
      <c r="GH1007">
        <v>6</v>
      </c>
      <c r="GK1007">
        <v>0</v>
      </c>
      <c r="GL1007">
        <v>3</v>
      </c>
      <c r="GM1007" t="s">
        <v>20</v>
      </c>
      <c r="GN1007">
        <v>2</v>
      </c>
      <c r="GO1007">
        <v>8</v>
      </c>
      <c r="GP1007">
        <v>9</v>
      </c>
      <c r="GQ1007">
        <v>0</v>
      </c>
      <c r="GR1007">
        <v>0</v>
      </c>
      <c r="GS1007">
        <v>0</v>
      </c>
      <c r="GT1007">
        <v>9</v>
      </c>
      <c r="GU1007">
        <v>13</v>
      </c>
      <c r="GV1007" t="b">
        <v>1</v>
      </c>
    </row>
    <row r="1008" spans="190:204" x14ac:dyDescent="0.25">
      <c r="GH1008">
        <v>7</v>
      </c>
      <c r="GK1008">
        <v>0</v>
      </c>
      <c r="GL1008">
        <v>3</v>
      </c>
      <c r="GM1008" t="s">
        <v>20</v>
      </c>
      <c r="GN1008">
        <v>2</v>
      </c>
      <c r="GO1008">
        <v>10</v>
      </c>
      <c r="GP1008">
        <v>11</v>
      </c>
      <c r="GQ1008">
        <v>0</v>
      </c>
      <c r="GR1008">
        <v>0</v>
      </c>
      <c r="GS1008">
        <v>0</v>
      </c>
      <c r="GT1008">
        <v>19</v>
      </c>
      <c r="GU1008">
        <v>13</v>
      </c>
      <c r="GV1008" t="b">
        <v>1</v>
      </c>
    </row>
    <row r="1009" spans="190:204" x14ac:dyDescent="0.25">
      <c r="GH1009">
        <v>8</v>
      </c>
      <c r="GL1009">
        <v>6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7</v>
      </c>
      <c r="GU1009">
        <v>17</v>
      </c>
      <c r="GV1009" t="b">
        <v>1</v>
      </c>
    </row>
    <row r="1010" spans="190:204" x14ac:dyDescent="0.25">
      <c r="GH1010">
        <v>9</v>
      </c>
      <c r="GL1010">
        <v>6</v>
      </c>
      <c r="GM1010" t="s">
        <v>17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12</v>
      </c>
      <c r="GU1010">
        <v>17</v>
      </c>
      <c r="GV1010" t="b">
        <v>1</v>
      </c>
    </row>
    <row r="1011" spans="190:204" x14ac:dyDescent="0.25">
      <c r="GH1011">
        <v>10</v>
      </c>
      <c r="GL1011">
        <v>7</v>
      </c>
      <c r="GM1011" t="s">
        <v>17</v>
      </c>
      <c r="GN1011">
        <v>0</v>
      </c>
      <c r="GO1011">
        <v>0</v>
      </c>
      <c r="GP1011">
        <v>0</v>
      </c>
      <c r="GQ1011">
        <v>0</v>
      </c>
      <c r="GR1011">
        <v>0</v>
      </c>
      <c r="GS1011">
        <v>0</v>
      </c>
      <c r="GT1011">
        <v>17</v>
      </c>
      <c r="GU1011">
        <v>17</v>
      </c>
      <c r="GV1011" t="b">
        <v>1</v>
      </c>
    </row>
    <row r="1012" spans="190:204" x14ac:dyDescent="0.25">
      <c r="GH1012">
        <v>11</v>
      </c>
      <c r="GL1012">
        <v>7</v>
      </c>
      <c r="GM1012" t="s">
        <v>17</v>
      </c>
      <c r="GN1012">
        <v>0</v>
      </c>
      <c r="GO1012">
        <v>0</v>
      </c>
      <c r="GP1012">
        <v>0</v>
      </c>
      <c r="GQ1012">
        <v>0</v>
      </c>
      <c r="GR1012">
        <v>0</v>
      </c>
      <c r="GS1012">
        <v>0</v>
      </c>
      <c r="GT1012">
        <v>22</v>
      </c>
      <c r="GU1012">
        <v>17</v>
      </c>
      <c r="GV1012" t="b">
        <v>1</v>
      </c>
    </row>
  </sheetData>
  <sheetProtection scenarios="1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012"/>
  <sheetViews>
    <sheetView tabSelected="1" zoomScaleNormal="100" workbookViewId="0">
      <selection activeCell="C3" sqref="C3"/>
    </sheetView>
  </sheetViews>
  <sheetFormatPr defaultRowHeight="15" x14ac:dyDescent="0.25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  <col min="11" max="11" width="3.7109375" customWidth="1"/>
    <col min="14" max="14" width="2.28515625" customWidth="1"/>
    <col min="15" max="15" width="3.7109375" customWidth="1"/>
    <col min="18" max="18" width="2.28515625" customWidth="1"/>
  </cols>
  <sheetData>
    <row r="1" spans="2:19" x14ac:dyDescent="0.25">
      <c r="B1" s="5"/>
      <c r="F1" s="5"/>
      <c r="J1" s="5"/>
      <c r="N1" s="5"/>
      <c r="R1" s="5"/>
    </row>
    <row r="2" spans="2:19" x14ac:dyDescent="0.25">
      <c r="B2" s="5"/>
      <c r="F2" s="5"/>
      <c r="J2" s="5"/>
      <c r="L2" t="s">
        <v>23</v>
      </c>
      <c r="N2" s="5"/>
      <c r="R2" s="5"/>
    </row>
    <row r="3" spans="2:19" x14ac:dyDescent="0.25">
      <c r="B3" s="5"/>
      <c r="F3" s="5"/>
      <c r="J3" s="5"/>
      <c r="N3" s="5"/>
      <c r="R3" s="5"/>
      <c r="S3" s="4">
        <f>SUM(D20,H12,L4)</f>
        <v>80000</v>
      </c>
    </row>
    <row r="4" spans="2:19" x14ac:dyDescent="0.25">
      <c r="B4" s="5"/>
      <c r="F4" s="5"/>
      <c r="J4" s="5"/>
      <c r="L4" s="3">
        <v>-120000</v>
      </c>
      <c r="M4" s="5">
        <f>S3</f>
        <v>80000</v>
      </c>
      <c r="N4" s="5"/>
      <c r="R4" s="5"/>
    </row>
    <row r="5" spans="2:19" x14ac:dyDescent="0.25">
      <c r="B5" s="5"/>
      <c r="F5" s="5"/>
      <c r="J5" s="5"/>
      <c r="N5" s="5"/>
      <c r="R5" s="5"/>
    </row>
    <row r="6" spans="2:19" x14ac:dyDescent="0.25">
      <c r="B6" s="5"/>
      <c r="F6" s="5"/>
      <c r="J6" s="5"/>
      <c r="N6" s="5"/>
      <c r="P6" s="1">
        <v>0.5</v>
      </c>
      <c r="R6" s="5"/>
    </row>
    <row r="7" spans="2:19" x14ac:dyDescent="0.25">
      <c r="B7" s="5"/>
      <c r="F7" s="5"/>
      <c r="J7" s="5"/>
      <c r="N7" s="5"/>
      <c r="P7" t="s">
        <v>26</v>
      </c>
      <c r="R7" s="5"/>
    </row>
    <row r="8" spans="2:19" x14ac:dyDescent="0.25">
      <c r="B8" s="5"/>
      <c r="F8" s="5"/>
      <c r="J8" s="5"/>
      <c r="N8" s="5"/>
      <c r="R8" s="5"/>
      <c r="S8" s="4">
        <f>SUM(D20,H12,L11,P9)</f>
        <v>150000</v>
      </c>
    </row>
    <row r="9" spans="2:19" x14ac:dyDescent="0.25">
      <c r="B9" s="5"/>
      <c r="F9" s="5"/>
      <c r="H9" s="1">
        <v>0.5</v>
      </c>
      <c r="J9" s="5"/>
      <c r="L9" t="s">
        <v>24</v>
      </c>
      <c r="N9" s="5"/>
      <c r="P9" s="3">
        <v>0</v>
      </c>
      <c r="Q9" s="5">
        <f>S8</f>
        <v>150000</v>
      </c>
      <c r="R9" s="5"/>
    </row>
    <row r="10" spans="2:19" x14ac:dyDescent="0.25">
      <c r="B10" s="5"/>
      <c r="F10" s="5"/>
      <c r="H10" t="s">
        <v>21</v>
      </c>
      <c r="J10" s="5"/>
      <c r="N10" s="5"/>
      <c r="R10" s="5"/>
    </row>
    <row r="11" spans="2:19" x14ac:dyDescent="0.25">
      <c r="B11" s="5"/>
      <c r="F11" s="5"/>
      <c r="J11" s="5">
        <f>IF(I12=M4,1,IF(I12=M11,2,IF(I12=M21,3)))</f>
        <v>2</v>
      </c>
      <c r="L11" s="3">
        <v>-50000</v>
      </c>
      <c r="M11" s="5">
        <f>IF(ABS(1-(P6+P11))&lt;=0.00001,P6*Q9+P11*Q14,NA())</f>
        <v>90000</v>
      </c>
      <c r="N11" s="5"/>
      <c r="P11" s="1">
        <v>0.5</v>
      </c>
      <c r="R11" s="5"/>
    </row>
    <row r="12" spans="2:19" x14ac:dyDescent="0.25">
      <c r="B12" s="5"/>
      <c r="F12" s="5"/>
      <c r="H12" s="3">
        <v>250000</v>
      </c>
      <c r="I12" s="5">
        <f>MAX(M4,M11,M21)</f>
        <v>90000</v>
      </c>
      <c r="J12" s="5"/>
      <c r="N12" s="5"/>
      <c r="P12" t="s">
        <v>27</v>
      </c>
      <c r="R12" s="5"/>
    </row>
    <row r="13" spans="2:19" x14ac:dyDescent="0.25">
      <c r="B13" s="5"/>
      <c r="F13" s="5"/>
      <c r="J13" s="5"/>
      <c r="N13" s="5"/>
      <c r="R13" s="5"/>
      <c r="S13" s="4">
        <f>SUM(D20,H12,L11,P14)</f>
        <v>30000</v>
      </c>
    </row>
    <row r="14" spans="2:19" x14ac:dyDescent="0.25">
      <c r="B14" s="5"/>
      <c r="F14" s="5"/>
      <c r="J14" s="5"/>
      <c r="N14" s="5"/>
      <c r="P14" s="3">
        <v>-120000</v>
      </c>
      <c r="Q14" s="5">
        <f>S13</f>
        <v>30000</v>
      </c>
      <c r="R14" s="5"/>
    </row>
    <row r="15" spans="2:19" x14ac:dyDescent="0.25">
      <c r="B15" s="5"/>
      <c r="F15" s="5"/>
      <c r="J15" s="5"/>
      <c r="N15" s="5"/>
      <c r="R15" s="5"/>
    </row>
    <row r="16" spans="2:19" x14ac:dyDescent="0.25">
      <c r="B16" s="5"/>
      <c r="F16" s="5"/>
      <c r="J16" s="5"/>
      <c r="N16" s="5"/>
      <c r="P16" s="1">
        <v>0.7</v>
      </c>
      <c r="R16" s="5"/>
    </row>
    <row r="17" spans="1:19" x14ac:dyDescent="0.25">
      <c r="B17" s="5"/>
      <c r="F17" s="5"/>
      <c r="J17" s="5"/>
      <c r="N17" s="5"/>
      <c r="P17" t="s">
        <v>28</v>
      </c>
      <c r="R17" s="5"/>
    </row>
    <row r="18" spans="1:19" x14ac:dyDescent="0.25">
      <c r="B18" s="5"/>
      <c r="D18" t="s">
        <v>18</v>
      </c>
      <c r="F18" s="5"/>
      <c r="J18" s="5"/>
      <c r="N18" s="5"/>
      <c r="R18" s="5"/>
      <c r="S18" s="4">
        <f>SUM(D20,H12,L21,P19)</f>
        <v>120000</v>
      </c>
    </row>
    <row r="19" spans="1:19" x14ac:dyDescent="0.25">
      <c r="B19" s="5"/>
      <c r="F19" s="5"/>
      <c r="J19" s="5"/>
      <c r="L19" t="s">
        <v>25</v>
      </c>
      <c r="N19" s="5"/>
      <c r="P19" s="3">
        <v>0</v>
      </c>
      <c r="Q19" s="5">
        <f>S18</f>
        <v>120000</v>
      </c>
      <c r="R19" s="5"/>
    </row>
    <row r="20" spans="1:19" x14ac:dyDescent="0.25">
      <c r="B20" s="5"/>
      <c r="D20" s="3">
        <v>-50000</v>
      </c>
      <c r="E20" s="5">
        <f>IF(ABS(1-(H9+H26))&lt;=0.00001,H9*I12+H26*I29,NA())</f>
        <v>20000</v>
      </c>
      <c r="F20" s="5"/>
      <c r="J20" s="5"/>
      <c r="N20" s="5"/>
      <c r="R20" s="5"/>
    </row>
    <row r="21" spans="1:19" x14ac:dyDescent="0.25">
      <c r="B21" s="5"/>
      <c r="F21" s="5"/>
      <c r="J21" s="5"/>
      <c r="L21" s="3">
        <v>-80000</v>
      </c>
      <c r="M21" s="5">
        <f>IF(ABS(1-(P16+P21))&lt;=0.00001,P16*Q19+P21*Q24,NA())</f>
        <v>84000</v>
      </c>
      <c r="N21" s="5"/>
      <c r="P21" s="1">
        <v>0.3</v>
      </c>
      <c r="R21" s="5"/>
    </row>
    <row r="22" spans="1:19" x14ac:dyDescent="0.25">
      <c r="B22" s="5"/>
      <c r="F22" s="5"/>
      <c r="J22" s="5"/>
      <c r="N22" s="5"/>
      <c r="P22" t="s">
        <v>29</v>
      </c>
      <c r="R22" s="5"/>
    </row>
    <row r="23" spans="1:19" x14ac:dyDescent="0.25">
      <c r="B23" s="5"/>
      <c r="F23" s="5"/>
      <c r="J23" s="5"/>
      <c r="N23" s="5"/>
      <c r="R23" s="5"/>
      <c r="S23" s="4">
        <f>SUM(D20,H12,L21,P24)</f>
        <v>0</v>
      </c>
    </row>
    <row r="24" spans="1:19" x14ac:dyDescent="0.25">
      <c r="B24" s="5"/>
      <c r="F24" s="5"/>
      <c r="J24" s="5"/>
      <c r="N24" s="5"/>
      <c r="P24" s="3">
        <v>-120000</v>
      </c>
      <c r="Q24" s="5">
        <f>S23</f>
        <v>0</v>
      </c>
      <c r="R24" s="5"/>
    </row>
    <row r="25" spans="1:19" x14ac:dyDescent="0.25">
      <c r="A25" s="2"/>
      <c r="B25" s="5"/>
      <c r="F25" s="5"/>
      <c r="J25" s="5"/>
      <c r="N25" s="5"/>
      <c r="R25" s="5"/>
    </row>
    <row r="26" spans="1:19" x14ac:dyDescent="0.25">
      <c r="B26" s="5">
        <f>IF(A27=E20,1,IF(A27=E34,2))</f>
        <v>1</v>
      </c>
      <c r="F26" s="5"/>
      <c r="H26" s="1">
        <v>0.5</v>
      </c>
      <c r="J26" s="5"/>
      <c r="N26" s="5"/>
      <c r="R26" s="5"/>
    </row>
    <row r="27" spans="1:19" x14ac:dyDescent="0.25">
      <c r="A27" s="5">
        <f>MAX(E20,E34)</f>
        <v>20000</v>
      </c>
      <c r="B27" s="5"/>
      <c r="F27" s="5"/>
      <c r="H27" t="s">
        <v>22</v>
      </c>
      <c r="J27" s="5"/>
      <c r="N27" s="5"/>
      <c r="R27" s="5"/>
    </row>
    <row r="28" spans="1:19" x14ac:dyDescent="0.25">
      <c r="B28" s="5"/>
      <c r="F28" s="5"/>
      <c r="J28" s="5"/>
      <c r="N28" s="5"/>
      <c r="R28" s="5"/>
      <c r="S28" s="4">
        <f>SUM(D20,H29)</f>
        <v>-50000</v>
      </c>
    </row>
    <row r="29" spans="1:19" x14ac:dyDescent="0.25">
      <c r="B29" s="5"/>
      <c r="F29" s="5"/>
      <c r="H29" s="3">
        <v>0</v>
      </c>
      <c r="I29" s="5">
        <f>S28</f>
        <v>-50000</v>
      </c>
      <c r="J29" s="5"/>
      <c r="N29" s="5"/>
      <c r="R29" s="5"/>
    </row>
    <row r="30" spans="1:19" x14ac:dyDescent="0.25">
      <c r="B30" s="5"/>
      <c r="F30" s="5"/>
      <c r="J30" s="5"/>
      <c r="N30" s="5"/>
      <c r="R30" s="5"/>
    </row>
    <row r="31" spans="1:19" x14ac:dyDescent="0.25">
      <c r="B31" s="5"/>
      <c r="F31" s="5"/>
      <c r="J31" s="5"/>
      <c r="N31" s="5"/>
      <c r="R31" s="5"/>
    </row>
    <row r="32" spans="1:19" x14ac:dyDescent="0.25">
      <c r="B32" s="5"/>
      <c r="D32" t="s">
        <v>19</v>
      </c>
      <c r="F32" s="5"/>
      <c r="J32" s="5"/>
      <c r="N32" s="5"/>
      <c r="R32" s="5"/>
    </row>
    <row r="33" spans="2:19" x14ac:dyDescent="0.25">
      <c r="B33" s="5"/>
      <c r="F33" s="5"/>
      <c r="J33" s="5"/>
      <c r="N33" s="5"/>
      <c r="R33" s="5"/>
      <c r="S33" s="4">
        <f>SUM(D34)</f>
        <v>0</v>
      </c>
    </row>
    <row r="34" spans="2:19" x14ac:dyDescent="0.25">
      <c r="B34" s="5"/>
      <c r="D34" s="3">
        <v>0</v>
      </c>
      <c r="E34" s="5">
        <f>S33</f>
        <v>0</v>
      </c>
      <c r="F34" s="5"/>
      <c r="J34" s="5"/>
      <c r="N34" s="5"/>
      <c r="R34" s="5"/>
    </row>
    <row r="1000" spans="190:204" x14ac:dyDescent="0.25"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90:204" x14ac:dyDescent="0.25"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2</v>
      </c>
      <c r="GO1001">
        <v>1</v>
      </c>
      <c r="GP1001">
        <v>2</v>
      </c>
      <c r="GQ1001">
        <v>0</v>
      </c>
      <c r="GR1001">
        <v>0</v>
      </c>
      <c r="GS1001">
        <v>0</v>
      </c>
      <c r="GT1001">
        <v>25</v>
      </c>
      <c r="GU1001">
        <v>1</v>
      </c>
      <c r="GV1001" t="b">
        <v>1</v>
      </c>
    </row>
    <row r="1002" spans="190:204" x14ac:dyDescent="0.25">
      <c r="GH1002">
        <v>1</v>
      </c>
      <c r="GK1002">
        <v>0</v>
      </c>
      <c r="GL1002">
        <v>0</v>
      </c>
      <c r="GM1002" t="s">
        <v>20</v>
      </c>
      <c r="GN1002">
        <v>2</v>
      </c>
      <c r="GO1002">
        <v>3</v>
      </c>
      <c r="GP1002">
        <v>4</v>
      </c>
      <c r="GQ1002">
        <v>0</v>
      </c>
      <c r="GR1002">
        <v>0</v>
      </c>
      <c r="GS1002">
        <v>0</v>
      </c>
      <c r="GT1002">
        <v>18</v>
      </c>
      <c r="GU1002">
        <v>5</v>
      </c>
      <c r="GV1002" t="b">
        <v>1</v>
      </c>
    </row>
    <row r="1003" spans="190:204" x14ac:dyDescent="0.25">
      <c r="GH1003">
        <v>2</v>
      </c>
      <c r="GK1003">
        <v>0</v>
      </c>
      <c r="GL1003">
        <v>0</v>
      </c>
      <c r="GM1003" t="s">
        <v>17</v>
      </c>
      <c r="GN1003">
        <v>0</v>
      </c>
      <c r="GO1003">
        <v>0</v>
      </c>
      <c r="GP1003">
        <v>0</v>
      </c>
      <c r="GQ1003">
        <v>0</v>
      </c>
      <c r="GR1003">
        <v>0</v>
      </c>
      <c r="GS1003">
        <v>0</v>
      </c>
      <c r="GT1003">
        <v>32</v>
      </c>
      <c r="GU1003">
        <v>5</v>
      </c>
      <c r="GV1003" t="b">
        <v>1</v>
      </c>
    </row>
    <row r="1004" spans="190:204" x14ac:dyDescent="0.25">
      <c r="GH1004">
        <v>3</v>
      </c>
      <c r="GL1004">
        <v>1</v>
      </c>
      <c r="GM1004" t="s">
        <v>16</v>
      </c>
      <c r="GN1004">
        <v>3</v>
      </c>
      <c r="GO1004">
        <v>5</v>
      </c>
      <c r="GP1004">
        <v>6</v>
      </c>
      <c r="GQ1004">
        <v>7</v>
      </c>
      <c r="GR1004">
        <v>0</v>
      </c>
      <c r="GS1004">
        <v>0</v>
      </c>
      <c r="GT1004">
        <v>10</v>
      </c>
      <c r="GU1004">
        <v>9</v>
      </c>
      <c r="GV1004" t="b">
        <v>1</v>
      </c>
    </row>
    <row r="1005" spans="190:204" x14ac:dyDescent="0.25">
      <c r="GH1005">
        <v>4</v>
      </c>
      <c r="GL1005">
        <v>1</v>
      </c>
      <c r="GM1005" t="s">
        <v>17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27</v>
      </c>
      <c r="GU1005">
        <v>9</v>
      </c>
      <c r="GV1005" t="b">
        <v>1</v>
      </c>
    </row>
    <row r="1006" spans="190:204" x14ac:dyDescent="0.25">
      <c r="GH1006">
        <v>5</v>
      </c>
      <c r="GK1006">
        <v>0</v>
      </c>
      <c r="GL1006">
        <v>3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2</v>
      </c>
      <c r="GU1006">
        <v>13</v>
      </c>
      <c r="GV1006" t="b">
        <v>1</v>
      </c>
    </row>
    <row r="1007" spans="190:204" x14ac:dyDescent="0.25">
      <c r="GH1007">
        <v>6</v>
      </c>
      <c r="GK1007">
        <v>0</v>
      </c>
      <c r="GL1007">
        <v>3</v>
      </c>
      <c r="GM1007" t="s">
        <v>20</v>
      </c>
      <c r="GN1007">
        <v>2</v>
      </c>
      <c r="GO1007">
        <v>8</v>
      </c>
      <c r="GP1007">
        <v>9</v>
      </c>
      <c r="GQ1007">
        <v>0</v>
      </c>
      <c r="GR1007">
        <v>0</v>
      </c>
      <c r="GS1007">
        <v>0</v>
      </c>
      <c r="GT1007">
        <v>9</v>
      </c>
      <c r="GU1007">
        <v>13</v>
      </c>
      <c r="GV1007" t="b">
        <v>1</v>
      </c>
    </row>
    <row r="1008" spans="190:204" x14ac:dyDescent="0.25">
      <c r="GH1008">
        <v>7</v>
      </c>
      <c r="GK1008">
        <v>0</v>
      </c>
      <c r="GL1008">
        <v>3</v>
      </c>
      <c r="GM1008" t="s">
        <v>20</v>
      </c>
      <c r="GN1008">
        <v>2</v>
      </c>
      <c r="GO1008">
        <v>10</v>
      </c>
      <c r="GP1008">
        <v>11</v>
      </c>
      <c r="GQ1008">
        <v>0</v>
      </c>
      <c r="GR1008">
        <v>0</v>
      </c>
      <c r="GS1008">
        <v>0</v>
      </c>
      <c r="GT1008">
        <v>19</v>
      </c>
      <c r="GU1008">
        <v>13</v>
      </c>
      <c r="GV1008" t="b">
        <v>1</v>
      </c>
    </row>
    <row r="1009" spans="190:204" x14ac:dyDescent="0.25">
      <c r="GH1009">
        <v>8</v>
      </c>
      <c r="GL1009">
        <v>6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7</v>
      </c>
      <c r="GU1009">
        <v>17</v>
      </c>
      <c r="GV1009" t="b">
        <v>1</v>
      </c>
    </row>
    <row r="1010" spans="190:204" x14ac:dyDescent="0.25">
      <c r="GH1010">
        <v>9</v>
      </c>
      <c r="GL1010">
        <v>6</v>
      </c>
      <c r="GM1010" t="s">
        <v>17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12</v>
      </c>
      <c r="GU1010">
        <v>17</v>
      </c>
      <c r="GV1010" t="b">
        <v>1</v>
      </c>
    </row>
    <row r="1011" spans="190:204" x14ac:dyDescent="0.25">
      <c r="GH1011">
        <v>10</v>
      </c>
      <c r="GL1011">
        <v>7</v>
      </c>
      <c r="GM1011" t="s">
        <v>17</v>
      </c>
      <c r="GN1011">
        <v>0</v>
      </c>
      <c r="GO1011">
        <v>0</v>
      </c>
      <c r="GP1011">
        <v>0</v>
      </c>
      <c r="GQ1011">
        <v>0</v>
      </c>
      <c r="GR1011">
        <v>0</v>
      </c>
      <c r="GS1011">
        <v>0</v>
      </c>
      <c r="GT1011">
        <v>17</v>
      </c>
      <c r="GU1011">
        <v>17</v>
      </c>
      <c r="GV1011" t="b">
        <v>1</v>
      </c>
    </row>
    <row r="1012" spans="190:204" x14ac:dyDescent="0.25">
      <c r="GH1012">
        <v>11</v>
      </c>
      <c r="GL1012">
        <v>7</v>
      </c>
      <c r="GM1012" t="s">
        <v>17</v>
      </c>
      <c r="GN1012">
        <v>0</v>
      </c>
      <c r="GO1012">
        <v>0</v>
      </c>
      <c r="GP1012">
        <v>0</v>
      </c>
      <c r="GQ1012">
        <v>0</v>
      </c>
      <c r="GR1012">
        <v>0</v>
      </c>
      <c r="GS1012">
        <v>0</v>
      </c>
      <c r="GT1012">
        <v>22</v>
      </c>
      <c r="GU1012">
        <v>17</v>
      </c>
      <c r="GV1012" t="b">
        <v>1</v>
      </c>
    </row>
  </sheetData>
  <sheetProtection scenarios="1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Original</vt:lpstr>
      <vt:lpstr>Formatted</vt:lpstr>
      <vt:lpstr>Model Inputs</vt:lpstr>
      <vt:lpstr>Sheet2</vt:lpstr>
      <vt:lpstr>Sheet3</vt:lpstr>
      <vt:lpstr>Formatted!TreeData</vt:lpstr>
      <vt:lpstr>'Model Inputs'!TreeData</vt:lpstr>
      <vt:lpstr>Original!TreeData</vt:lpstr>
      <vt:lpstr>Formatted!TreeDiagBase</vt:lpstr>
      <vt:lpstr>'Model Inputs'!TreeDiagBase</vt:lpstr>
      <vt:lpstr>Original!TreeDiagBase</vt:lpstr>
      <vt:lpstr>Formatted!TreeDiagram</vt:lpstr>
      <vt:lpstr>'Model Inputs'!TreeDiagram</vt:lpstr>
      <vt:lpstr>Original!TreeDiagram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2013-08-21T18:22:50Z</dcterms:created>
  <dcterms:modified xsi:type="dcterms:W3CDTF">2013-08-25T21:48:54Z</dcterms:modified>
</cp:coreProperties>
</file>