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360" yWindow="75" windowWidth="20730" windowHeight="11700" activeTab="1"/>
  </bookViews>
  <sheets>
    <sheet name="Regression" sheetId="5" r:id="rId1"/>
    <sheet name="Home Market Value" sheetId="1" r:id="rId2"/>
    <sheet name="Outliers" sheetId="3" r:id="rId3"/>
    <sheet name="Sheet1" sheetId="4" r:id="rId4"/>
  </sheets>
  <externalReferences>
    <externalReference r:id="rId5"/>
  </externalReferenc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6" i="4" l="1"/>
  <c r="E46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3" i="4"/>
  <c r="E33" i="4"/>
  <c r="D32" i="4"/>
  <c r="E32" i="4"/>
  <c r="D31" i="4"/>
  <c r="E31" i="4"/>
  <c r="D30" i="4"/>
  <c r="E30" i="4"/>
  <c r="D29" i="4"/>
  <c r="E29" i="4"/>
  <c r="D28" i="4"/>
  <c r="E28" i="4"/>
  <c r="D27" i="4"/>
  <c r="E27" i="4"/>
  <c r="D26" i="4"/>
  <c r="E26" i="4"/>
  <c r="D25" i="4"/>
  <c r="E25" i="4"/>
  <c r="D24" i="4"/>
  <c r="E24" i="4"/>
  <c r="D5" i="4"/>
  <c r="E5" i="4"/>
  <c r="D6" i="4"/>
  <c r="E6" i="4"/>
  <c r="D7" i="4"/>
  <c r="E7" i="4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K23" i="4"/>
  <c r="K22" i="4"/>
  <c r="L23" i="4"/>
  <c r="K21" i="4"/>
  <c r="L22" i="4"/>
  <c r="K20" i="4"/>
  <c r="L21" i="4"/>
  <c r="K19" i="4"/>
  <c r="L20" i="4"/>
  <c r="K18" i="4"/>
  <c r="L19" i="4"/>
  <c r="K17" i="4"/>
  <c r="L18" i="4"/>
  <c r="K16" i="4"/>
  <c r="L17" i="4"/>
  <c r="K15" i="4"/>
  <c r="L16" i="4"/>
  <c r="K14" i="4"/>
  <c r="L15" i="4"/>
  <c r="K13" i="4"/>
  <c r="L14" i="4"/>
  <c r="K12" i="4"/>
  <c r="L13" i="4"/>
  <c r="K11" i="4"/>
  <c r="L12" i="4"/>
  <c r="K10" i="4"/>
  <c r="L11" i="4"/>
  <c r="K9" i="4"/>
  <c r="L10" i="4"/>
  <c r="K8" i="4"/>
  <c r="L9" i="4"/>
  <c r="K7" i="4"/>
  <c r="L8" i="4"/>
  <c r="K6" i="4"/>
  <c r="L7" i="4"/>
  <c r="K5" i="4"/>
  <c r="L6" i="4"/>
  <c r="H6" i="4"/>
  <c r="H5" i="4"/>
  <c r="D46" i="1"/>
  <c r="D47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" i="1"/>
  <c r="B46" i="3"/>
  <c r="D46" i="3"/>
  <c r="B47" i="3"/>
  <c r="D47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E4" i="3"/>
  <c r="C4" i="3"/>
</calcChain>
</file>

<file path=xl/sharedStrings.xml><?xml version="1.0" encoding="utf-8"?>
<sst xmlns="http://schemas.openxmlformats.org/spreadsheetml/2006/main" count="61" uniqueCount="48">
  <si>
    <t>House Age</t>
  </si>
  <si>
    <t>Square Feet</t>
  </si>
  <si>
    <t>Market Value</t>
  </si>
  <si>
    <t>Home Market Value</t>
  </si>
  <si>
    <t>Mean</t>
  </si>
  <si>
    <t>Standard Deviation</t>
  </si>
  <si>
    <t>z-score</t>
  </si>
  <si>
    <t>INTERCEPT</t>
  </si>
  <si>
    <t>SLOPE</t>
  </si>
  <si>
    <t>Predicted</t>
  </si>
  <si>
    <t>Errors</t>
  </si>
  <si>
    <t>BIN</t>
  </si>
  <si>
    <t>Cumulative Count</t>
  </si>
  <si>
    <t>Count</t>
  </si>
  <si>
    <t>min</t>
  </si>
  <si>
    <t>max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</si>
  <si>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</si>
  <si>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</si>
  <si>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</si>
  <si>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</si>
  <si>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</si>
  <si>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</si>
  <si>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</si>
  <si>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</si>
  <si>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</si>
  <si>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</si>
  <si>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</si>
  <si>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</si>
  <si>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</si>
  <si>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</si>
  <si>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</si>
  <si>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</si>
  <si>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</si>
  <si>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</si>
  <si>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</si>
  <si>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</si>
  <si>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</si>
  <si>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</si>
  <si>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</si>
  <si>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</si>
  <si>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</si>
  <si>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</si>
  <si>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Predicted Market Value</t>
  </si>
  <si>
    <t>Residuals</t>
  </si>
  <si>
    <t>Standard Residuals</t>
  </si>
  <si>
    <t>PROBABILITY OUTPUT</t>
  </si>
  <si>
    <t>Percentile</t>
  </si>
  <si>
    <t>Square Ft Range in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</si>
</sst>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"/>
    <numFmt numFmtId="166" formatCode="0.000"/>
    <numFmt numFmtId="167" formatCode="_(* #,##0_);_(* \(#,##0\);_(* &quot;-&quot;??_);_(@_)"/>
    <numFmt numFmtId="168" formatCode="0.00000000000"/>
  </numFmts>
  <fonts count="7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sz val="10"/>
      <name val="Helv"/>
    </font>
    <font>
      <b/>
      <sz val="11"/>
      <color theme="1"/>
      <name val="Calibri"/>
      <family val="2"/>
      <scheme val="minor"/>
    </font>
    <font>
      <sz val="10"/>
      <color rgb="FF404040"/>
      <name val="Cambria"/>
      <family val="1"/>
    </font>
    <font>
      <i/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3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0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5" fillId="0" borderId="0" xfId="0" applyFont="1" applyAlignment="1">
      <alignment vertical="center" readingOrder="1"/>
    </xf>
    <xf numFmtId="167" fontId="2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44" fontId="0" fillId="0" borderId="0" xfId="2" applyFont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164" fontId="0" fillId="0" borderId="0" xfId="0" applyNumberFormat="1"/>
    <xf numFmtId="0" fontId="4" fillId="0" borderId="0" xfId="0" applyFont="1"/>
    <xf numFmtId="0" fontId="1" fillId="0" borderId="0" xfId="0" applyFont="1" applyAlignment="1">
      <alignment horizontal="right"/>
    </xf>
    <xf numFmtId="0" fontId="0" fillId="0" borderId="0" xfId="0" applyFill="1" applyBorder="1" applyAlignment="1"/>
    <xf numFmtId="0" fontId="0" fillId="0" borderId="3" xfId="0" applyFill="1" applyBorder="1" applyAlignment="1"/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Continuous"/>
    </xf>
    <xf numFmtId="168" fontId="0" fillId="0" borderId="3" xfId="0" applyNumberFormat="1" applyFill="1" applyBorder="1" applyAlignment="1"/>
    <xf numFmtId="0" fontId="6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Square Feet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Market Value</c:v>
          </c:tx>
          <c:spPr>
            <a:ln w="28575">
              <a:noFill/>
            </a:ln>
          </c:spPr>
          <c:xVal>
            <c:numRef>
              <c:f>'Home Market Value'!$B$4:$B$45</c:f>
              <c:numCache>
                <c:formatCode>#,##0</c:formatCode>
                <c:ptCount val="42"/>
                <c:pt idx="0">
                  <c:v>1812</c:v>
                </c:pt>
                <c:pt idx="1">
                  <c:v>1914</c:v>
                </c:pt>
                <c:pt idx="2">
                  <c:v>1842</c:v>
                </c:pt>
                <c:pt idx="3">
                  <c:v>1812</c:v>
                </c:pt>
                <c:pt idx="4">
                  <c:v>1836</c:v>
                </c:pt>
                <c:pt idx="5">
                  <c:v>2028</c:v>
                </c:pt>
                <c:pt idx="6">
                  <c:v>1732</c:v>
                </c:pt>
                <c:pt idx="7">
                  <c:v>1850</c:v>
                </c:pt>
                <c:pt idx="8">
                  <c:v>1791</c:v>
                </c:pt>
                <c:pt idx="9">
                  <c:v>1666</c:v>
                </c:pt>
                <c:pt idx="10">
                  <c:v>1852</c:v>
                </c:pt>
                <c:pt idx="11">
                  <c:v>1620</c:v>
                </c:pt>
                <c:pt idx="12">
                  <c:v>1692</c:v>
                </c:pt>
                <c:pt idx="13">
                  <c:v>2372</c:v>
                </c:pt>
                <c:pt idx="14">
                  <c:v>2372</c:v>
                </c:pt>
                <c:pt idx="15">
                  <c:v>1666</c:v>
                </c:pt>
                <c:pt idx="16">
                  <c:v>2123</c:v>
                </c:pt>
                <c:pt idx="17">
                  <c:v>1620</c:v>
                </c:pt>
                <c:pt idx="18">
                  <c:v>1731</c:v>
                </c:pt>
                <c:pt idx="19">
                  <c:v>1666</c:v>
                </c:pt>
                <c:pt idx="20">
                  <c:v>1520</c:v>
                </c:pt>
                <c:pt idx="21">
                  <c:v>1484</c:v>
                </c:pt>
                <c:pt idx="22">
                  <c:v>1588</c:v>
                </c:pt>
                <c:pt idx="23">
                  <c:v>1598</c:v>
                </c:pt>
                <c:pt idx="24">
                  <c:v>1484</c:v>
                </c:pt>
                <c:pt idx="25">
                  <c:v>1484</c:v>
                </c:pt>
                <c:pt idx="26">
                  <c:v>1520</c:v>
                </c:pt>
                <c:pt idx="27">
                  <c:v>1701</c:v>
                </c:pt>
                <c:pt idx="28">
                  <c:v>1484</c:v>
                </c:pt>
                <c:pt idx="29">
                  <c:v>1468</c:v>
                </c:pt>
                <c:pt idx="30">
                  <c:v>1520</c:v>
                </c:pt>
                <c:pt idx="31">
                  <c:v>1520</c:v>
                </c:pt>
                <c:pt idx="32">
                  <c:v>1484</c:v>
                </c:pt>
                <c:pt idx="33">
                  <c:v>1520</c:v>
                </c:pt>
                <c:pt idx="34">
                  <c:v>1668</c:v>
                </c:pt>
                <c:pt idx="35">
                  <c:v>1588</c:v>
                </c:pt>
                <c:pt idx="36">
                  <c:v>1784</c:v>
                </c:pt>
                <c:pt idx="37">
                  <c:v>1484</c:v>
                </c:pt>
                <c:pt idx="38">
                  <c:v>1520</c:v>
                </c:pt>
                <c:pt idx="39">
                  <c:v>1520</c:v>
                </c:pt>
                <c:pt idx="40">
                  <c:v>1684</c:v>
                </c:pt>
                <c:pt idx="41">
                  <c:v>1581</c:v>
                </c:pt>
              </c:numCache>
            </c:numRef>
          </c:xVal>
          <c:yVal>
            <c:numRef>
              <c:f>'Home Market Value'!$C$4:$C$45</c:f>
              <c:numCache>
                <c:formatCode>"$"#,##0.00</c:formatCode>
                <c:ptCount val="42"/>
                <c:pt idx="0">
                  <c:v>90000</c:v>
                </c:pt>
                <c:pt idx="1">
                  <c:v>104400</c:v>
                </c:pt>
                <c:pt idx="2">
                  <c:v>93300</c:v>
                </c:pt>
                <c:pt idx="3">
                  <c:v>91000</c:v>
                </c:pt>
                <c:pt idx="4">
                  <c:v>101900</c:v>
                </c:pt>
                <c:pt idx="5">
                  <c:v>108500</c:v>
                </c:pt>
                <c:pt idx="6">
                  <c:v>87600</c:v>
                </c:pt>
                <c:pt idx="7">
                  <c:v>96000</c:v>
                </c:pt>
                <c:pt idx="8">
                  <c:v>89200</c:v>
                </c:pt>
                <c:pt idx="9">
                  <c:v>88400</c:v>
                </c:pt>
                <c:pt idx="10">
                  <c:v>100800</c:v>
                </c:pt>
                <c:pt idx="11">
                  <c:v>96700</c:v>
                </c:pt>
                <c:pt idx="12">
                  <c:v>87500</c:v>
                </c:pt>
                <c:pt idx="13">
                  <c:v>114000</c:v>
                </c:pt>
                <c:pt idx="14">
                  <c:v>113200</c:v>
                </c:pt>
                <c:pt idx="15">
                  <c:v>87500</c:v>
                </c:pt>
                <c:pt idx="16">
                  <c:v>116100</c:v>
                </c:pt>
                <c:pt idx="17">
                  <c:v>94700</c:v>
                </c:pt>
                <c:pt idx="18">
                  <c:v>86400</c:v>
                </c:pt>
                <c:pt idx="19">
                  <c:v>87100</c:v>
                </c:pt>
                <c:pt idx="20">
                  <c:v>83400</c:v>
                </c:pt>
                <c:pt idx="21">
                  <c:v>79800</c:v>
                </c:pt>
                <c:pt idx="22">
                  <c:v>81500</c:v>
                </c:pt>
                <c:pt idx="23">
                  <c:v>87100</c:v>
                </c:pt>
                <c:pt idx="24">
                  <c:v>82600</c:v>
                </c:pt>
                <c:pt idx="25">
                  <c:v>78800</c:v>
                </c:pt>
                <c:pt idx="26">
                  <c:v>87600</c:v>
                </c:pt>
                <c:pt idx="27">
                  <c:v>94200</c:v>
                </c:pt>
                <c:pt idx="28">
                  <c:v>82000</c:v>
                </c:pt>
                <c:pt idx="29">
                  <c:v>88100</c:v>
                </c:pt>
                <c:pt idx="30">
                  <c:v>88100</c:v>
                </c:pt>
                <c:pt idx="31">
                  <c:v>88600</c:v>
                </c:pt>
                <c:pt idx="32">
                  <c:v>76600</c:v>
                </c:pt>
                <c:pt idx="33">
                  <c:v>84400</c:v>
                </c:pt>
                <c:pt idx="34">
                  <c:v>90900</c:v>
                </c:pt>
                <c:pt idx="35">
                  <c:v>81000</c:v>
                </c:pt>
                <c:pt idx="36">
                  <c:v>91300</c:v>
                </c:pt>
                <c:pt idx="37">
                  <c:v>81300</c:v>
                </c:pt>
                <c:pt idx="38">
                  <c:v>100700</c:v>
                </c:pt>
                <c:pt idx="39">
                  <c:v>87200</c:v>
                </c:pt>
                <c:pt idx="40">
                  <c:v>96700</c:v>
                </c:pt>
                <c:pt idx="41">
                  <c:v>120700</c:v>
                </c:pt>
              </c:numCache>
            </c:numRef>
          </c:yVal>
          <c:smooth val="0"/>
        </c:ser>
        <c:ser>
          <c:idx val="1"/>
          <c:order val="1"/>
          <c:tx>
            <c:v>Predicted Market Value</c:v>
          </c:tx>
          <c:spPr>
            <a:ln w="28575">
              <a:noFill/>
            </a:ln>
          </c:spPr>
          <c:xVal>
            <c:numRef>
              <c:f>'Home Market Value'!$B$4:$B$45</c:f>
              <c:numCache>
                <c:formatCode>#,##0</c:formatCode>
                <c:ptCount val="42"/>
                <c:pt idx="0">
                  <c:v>1812</c:v>
                </c:pt>
                <c:pt idx="1">
                  <c:v>1914</c:v>
                </c:pt>
                <c:pt idx="2">
                  <c:v>1842</c:v>
                </c:pt>
                <c:pt idx="3">
                  <c:v>1812</c:v>
                </c:pt>
                <c:pt idx="4">
                  <c:v>1836</c:v>
                </c:pt>
                <c:pt idx="5">
                  <c:v>2028</c:v>
                </c:pt>
                <c:pt idx="6">
                  <c:v>1732</c:v>
                </c:pt>
                <c:pt idx="7">
                  <c:v>1850</c:v>
                </c:pt>
                <c:pt idx="8">
                  <c:v>1791</c:v>
                </c:pt>
                <c:pt idx="9">
                  <c:v>1666</c:v>
                </c:pt>
                <c:pt idx="10">
                  <c:v>1852</c:v>
                </c:pt>
                <c:pt idx="11">
                  <c:v>1620</c:v>
                </c:pt>
                <c:pt idx="12">
                  <c:v>1692</c:v>
                </c:pt>
                <c:pt idx="13">
                  <c:v>2372</c:v>
                </c:pt>
                <c:pt idx="14">
                  <c:v>2372</c:v>
                </c:pt>
                <c:pt idx="15">
                  <c:v>1666</c:v>
                </c:pt>
                <c:pt idx="16">
                  <c:v>2123</c:v>
                </c:pt>
                <c:pt idx="17">
                  <c:v>1620</c:v>
                </c:pt>
                <c:pt idx="18">
                  <c:v>1731</c:v>
                </c:pt>
                <c:pt idx="19">
                  <c:v>1666</c:v>
                </c:pt>
                <c:pt idx="20">
                  <c:v>1520</c:v>
                </c:pt>
                <c:pt idx="21">
                  <c:v>1484</c:v>
                </c:pt>
                <c:pt idx="22">
                  <c:v>1588</c:v>
                </c:pt>
                <c:pt idx="23">
                  <c:v>1598</c:v>
                </c:pt>
                <c:pt idx="24">
                  <c:v>1484</c:v>
                </c:pt>
                <c:pt idx="25">
                  <c:v>1484</c:v>
                </c:pt>
                <c:pt idx="26">
                  <c:v>1520</c:v>
                </c:pt>
                <c:pt idx="27">
                  <c:v>1701</c:v>
                </c:pt>
                <c:pt idx="28">
                  <c:v>1484</c:v>
                </c:pt>
                <c:pt idx="29">
                  <c:v>1468</c:v>
                </c:pt>
                <c:pt idx="30">
                  <c:v>1520</c:v>
                </c:pt>
                <c:pt idx="31">
                  <c:v>1520</c:v>
                </c:pt>
                <c:pt idx="32">
                  <c:v>1484</c:v>
                </c:pt>
                <c:pt idx="33">
                  <c:v>1520</c:v>
                </c:pt>
                <c:pt idx="34">
                  <c:v>1668</c:v>
                </c:pt>
                <c:pt idx="35">
                  <c:v>1588</c:v>
                </c:pt>
                <c:pt idx="36">
                  <c:v>1784</c:v>
                </c:pt>
                <c:pt idx="37">
                  <c:v>1484</c:v>
                </c:pt>
                <c:pt idx="38">
                  <c:v>1520</c:v>
                </c:pt>
                <c:pt idx="39">
                  <c:v>1520</c:v>
                </c:pt>
                <c:pt idx="40">
                  <c:v>1684</c:v>
                </c:pt>
                <c:pt idx="41">
                  <c:v>1581</c:v>
                </c:pt>
              </c:numCache>
            </c:numRef>
          </c:xVal>
          <c:yVal>
            <c:numRef>
              <c:f>Regression!$B$25:$B$66</c:f>
              <c:numCache>
                <c:formatCode>General</c:formatCode>
                <c:ptCount val="42"/>
                <c:pt idx="0">
                  <c:v>96159.127018494357</c:v>
                </c:pt>
                <c:pt idx="1">
                  <c:v>99732.83702200852</c:v>
                </c:pt>
                <c:pt idx="2">
                  <c:v>97210.218195998517</c:v>
                </c:pt>
                <c:pt idx="3">
                  <c:v>96159.127018494357</c:v>
                </c:pt>
                <c:pt idx="4">
                  <c:v>96999.999960497691</c:v>
                </c:pt>
                <c:pt idx="5">
                  <c:v>103726.98349652431</c:v>
                </c:pt>
                <c:pt idx="6">
                  <c:v>93356.217211816605</c:v>
                </c:pt>
                <c:pt idx="7">
                  <c:v>97490.509176666295</c:v>
                </c:pt>
                <c:pt idx="8">
                  <c:v>95423.36319424145</c:v>
                </c:pt>
                <c:pt idx="9">
                  <c:v>91043.816621307444</c:v>
                </c:pt>
                <c:pt idx="10">
                  <c:v>97560.581921833247</c:v>
                </c:pt>
                <c:pt idx="11">
                  <c:v>89432.143482467742</c:v>
                </c:pt>
                <c:pt idx="12">
                  <c:v>91954.762308477715</c:v>
                </c:pt>
                <c:pt idx="13">
                  <c:v>115779.4956652387</c:v>
                </c:pt>
                <c:pt idx="14">
                  <c:v>115779.4956652387</c:v>
                </c:pt>
                <c:pt idx="15">
                  <c:v>91043.816621307444</c:v>
                </c:pt>
                <c:pt idx="16">
                  <c:v>107055.43889195417</c:v>
                </c:pt>
                <c:pt idx="17">
                  <c:v>89432.143482467742</c:v>
                </c:pt>
                <c:pt idx="18">
                  <c:v>93321.18083923313</c:v>
                </c:pt>
                <c:pt idx="19">
                  <c:v>91043.816621307444</c:v>
                </c:pt>
                <c:pt idx="20">
                  <c:v>85928.506224120531</c:v>
                </c:pt>
                <c:pt idx="21">
                  <c:v>84667.196811115544</c:v>
                </c:pt>
                <c:pt idx="22">
                  <c:v>88310.979559796629</c:v>
                </c:pt>
                <c:pt idx="23">
                  <c:v>88661.343285631359</c:v>
                </c:pt>
                <c:pt idx="24">
                  <c:v>84667.196811115544</c:v>
                </c:pt>
                <c:pt idx="25">
                  <c:v>84667.196811115544</c:v>
                </c:pt>
                <c:pt idx="26">
                  <c:v>85928.506224120531</c:v>
                </c:pt>
                <c:pt idx="27">
                  <c:v>92270.089661728969</c:v>
                </c:pt>
                <c:pt idx="28">
                  <c:v>84667.196811115544</c:v>
                </c:pt>
                <c:pt idx="29">
                  <c:v>84106.614849779988</c:v>
                </c:pt>
                <c:pt idx="30">
                  <c:v>85928.506224120531</c:v>
                </c:pt>
                <c:pt idx="31">
                  <c:v>85928.506224120531</c:v>
                </c:pt>
                <c:pt idx="32">
                  <c:v>84667.196811115544</c:v>
                </c:pt>
                <c:pt idx="33">
                  <c:v>85928.506224120531</c:v>
                </c:pt>
                <c:pt idx="34">
                  <c:v>91113.889366474381</c:v>
                </c:pt>
                <c:pt idx="35">
                  <c:v>88310.979559796629</c:v>
                </c:pt>
                <c:pt idx="36">
                  <c:v>95178.108586157148</c:v>
                </c:pt>
                <c:pt idx="37">
                  <c:v>84667.196811115544</c:v>
                </c:pt>
                <c:pt idx="38">
                  <c:v>85928.506224120531</c:v>
                </c:pt>
                <c:pt idx="39">
                  <c:v>85928.506224120531</c:v>
                </c:pt>
                <c:pt idx="40">
                  <c:v>91674.471327809937</c:v>
                </c:pt>
                <c:pt idx="41">
                  <c:v>88065.724951712327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675776"/>
        <c:axId val="251703296"/>
      </c:scatterChart>
      <c:valAx>
        <c:axId val="251675776"/>
        <c:scaling>
          <c:orientation val="minMax"/>
          <c:min val="1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Square Feet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51703296"/>
        <c:crosses val="autoZero"/>
        <c:crossBetween val="midCat"/>
      </c:valAx>
      <c:valAx>
        <c:axId val="251703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Market Value</a:t>
                </a:r>
              </a:p>
            </c:rich>
          </c:tx>
          <c:layout/>
          <c:overlay val="0"/>
        </c:title>
        <c:numFmt formatCode="&quot;$&quot;#,##0.00" sourceLinked="1"/>
        <c:majorTickMark val="out"/>
        <c:minorTickMark val="none"/>
        <c:tickLblPos val="nextTo"/>
        <c:crossAx val="2516757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Regression!$F$25:$F$66</c:f>
              <c:numCache>
                <c:formatCode>General</c:formatCode>
                <c:ptCount val="42"/>
                <c:pt idx="0">
                  <c:v>1.1904761904761905</c:v>
                </c:pt>
                <c:pt idx="1">
                  <c:v>3.5714285714285712</c:v>
                </c:pt>
                <c:pt idx="2">
                  <c:v>5.9523809523809526</c:v>
                </c:pt>
                <c:pt idx="3">
                  <c:v>8.3333333333333321</c:v>
                </c:pt>
                <c:pt idx="4">
                  <c:v>10.714285714285714</c:v>
                </c:pt>
                <c:pt idx="5">
                  <c:v>13.095238095238095</c:v>
                </c:pt>
                <c:pt idx="6">
                  <c:v>15.476190476190474</c:v>
                </c:pt>
                <c:pt idx="7">
                  <c:v>17.857142857142858</c:v>
                </c:pt>
                <c:pt idx="8">
                  <c:v>20.238095238095237</c:v>
                </c:pt>
                <c:pt idx="9">
                  <c:v>22.619047619047617</c:v>
                </c:pt>
                <c:pt idx="10">
                  <c:v>25</c:v>
                </c:pt>
                <c:pt idx="11">
                  <c:v>27.38095238095238</c:v>
                </c:pt>
                <c:pt idx="12">
                  <c:v>29.761904761904759</c:v>
                </c:pt>
                <c:pt idx="13">
                  <c:v>32.142857142857146</c:v>
                </c:pt>
                <c:pt idx="14">
                  <c:v>34.523809523809526</c:v>
                </c:pt>
                <c:pt idx="15">
                  <c:v>36.904761904761905</c:v>
                </c:pt>
                <c:pt idx="16">
                  <c:v>39.285714285714285</c:v>
                </c:pt>
                <c:pt idx="17">
                  <c:v>41.666666666666664</c:v>
                </c:pt>
                <c:pt idx="18">
                  <c:v>44.047619047619044</c:v>
                </c:pt>
                <c:pt idx="19">
                  <c:v>46.428571428571431</c:v>
                </c:pt>
                <c:pt idx="20">
                  <c:v>48.80952380952381</c:v>
                </c:pt>
                <c:pt idx="21">
                  <c:v>51.19047619047619</c:v>
                </c:pt>
                <c:pt idx="22">
                  <c:v>53.571428571428569</c:v>
                </c:pt>
                <c:pt idx="23">
                  <c:v>55.952380952380949</c:v>
                </c:pt>
                <c:pt idx="24">
                  <c:v>58.333333333333329</c:v>
                </c:pt>
                <c:pt idx="25">
                  <c:v>60.714285714285715</c:v>
                </c:pt>
                <c:pt idx="26">
                  <c:v>63.095238095238095</c:v>
                </c:pt>
                <c:pt idx="27">
                  <c:v>65.476190476190482</c:v>
                </c:pt>
                <c:pt idx="28">
                  <c:v>67.857142857142861</c:v>
                </c:pt>
                <c:pt idx="29">
                  <c:v>70.238095238095241</c:v>
                </c:pt>
                <c:pt idx="30">
                  <c:v>72.61904761904762</c:v>
                </c:pt>
                <c:pt idx="31">
                  <c:v>75</c:v>
                </c:pt>
                <c:pt idx="32">
                  <c:v>77.38095238095238</c:v>
                </c:pt>
                <c:pt idx="33">
                  <c:v>79.761904761904759</c:v>
                </c:pt>
                <c:pt idx="34">
                  <c:v>82.142857142857139</c:v>
                </c:pt>
                <c:pt idx="35">
                  <c:v>84.523809523809518</c:v>
                </c:pt>
                <c:pt idx="36">
                  <c:v>86.904761904761898</c:v>
                </c:pt>
                <c:pt idx="37">
                  <c:v>89.285714285714278</c:v>
                </c:pt>
                <c:pt idx="38">
                  <c:v>91.666666666666671</c:v>
                </c:pt>
                <c:pt idx="39">
                  <c:v>94.047619047619051</c:v>
                </c:pt>
                <c:pt idx="40">
                  <c:v>96.428571428571431</c:v>
                </c:pt>
                <c:pt idx="41">
                  <c:v>98.80952380952381</c:v>
                </c:pt>
              </c:numCache>
            </c:numRef>
          </c:xVal>
          <c:yVal>
            <c:numRef>
              <c:f>Regression!$G$25:$G$66</c:f>
              <c:numCache>
                <c:formatCode>General</c:formatCode>
                <c:ptCount val="42"/>
                <c:pt idx="0">
                  <c:v>76600</c:v>
                </c:pt>
                <c:pt idx="1">
                  <c:v>78800</c:v>
                </c:pt>
                <c:pt idx="2">
                  <c:v>79800</c:v>
                </c:pt>
                <c:pt idx="3">
                  <c:v>81000</c:v>
                </c:pt>
                <c:pt idx="4">
                  <c:v>81300</c:v>
                </c:pt>
                <c:pt idx="5">
                  <c:v>81500</c:v>
                </c:pt>
                <c:pt idx="6">
                  <c:v>82000</c:v>
                </c:pt>
                <c:pt idx="7">
                  <c:v>82600</c:v>
                </c:pt>
                <c:pt idx="8">
                  <c:v>83400</c:v>
                </c:pt>
                <c:pt idx="9">
                  <c:v>84400</c:v>
                </c:pt>
                <c:pt idx="10">
                  <c:v>86400</c:v>
                </c:pt>
                <c:pt idx="11">
                  <c:v>87100</c:v>
                </c:pt>
                <c:pt idx="12">
                  <c:v>87100</c:v>
                </c:pt>
                <c:pt idx="13">
                  <c:v>87200</c:v>
                </c:pt>
                <c:pt idx="14">
                  <c:v>87500</c:v>
                </c:pt>
                <c:pt idx="15">
                  <c:v>87500</c:v>
                </c:pt>
                <c:pt idx="16">
                  <c:v>87600</c:v>
                </c:pt>
                <c:pt idx="17">
                  <c:v>87600</c:v>
                </c:pt>
                <c:pt idx="18">
                  <c:v>88100</c:v>
                </c:pt>
                <c:pt idx="19">
                  <c:v>88100</c:v>
                </c:pt>
                <c:pt idx="20">
                  <c:v>88400</c:v>
                </c:pt>
                <c:pt idx="21">
                  <c:v>88600</c:v>
                </c:pt>
                <c:pt idx="22">
                  <c:v>89200</c:v>
                </c:pt>
                <c:pt idx="23">
                  <c:v>90000</c:v>
                </c:pt>
                <c:pt idx="24">
                  <c:v>90900</c:v>
                </c:pt>
                <c:pt idx="25">
                  <c:v>91000</c:v>
                </c:pt>
                <c:pt idx="26">
                  <c:v>91300</c:v>
                </c:pt>
                <c:pt idx="27">
                  <c:v>93300</c:v>
                </c:pt>
                <c:pt idx="28">
                  <c:v>94200</c:v>
                </c:pt>
                <c:pt idx="29">
                  <c:v>94700</c:v>
                </c:pt>
                <c:pt idx="30">
                  <c:v>96000</c:v>
                </c:pt>
                <c:pt idx="31">
                  <c:v>96700</c:v>
                </c:pt>
                <c:pt idx="32">
                  <c:v>96700</c:v>
                </c:pt>
                <c:pt idx="33">
                  <c:v>100700</c:v>
                </c:pt>
                <c:pt idx="34">
                  <c:v>100800</c:v>
                </c:pt>
                <c:pt idx="35">
                  <c:v>101900</c:v>
                </c:pt>
                <c:pt idx="36">
                  <c:v>104400</c:v>
                </c:pt>
                <c:pt idx="37">
                  <c:v>108500</c:v>
                </c:pt>
                <c:pt idx="38">
                  <c:v>113200</c:v>
                </c:pt>
                <c:pt idx="39">
                  <c:v>114000</c:v>
                </c:pt>
                <c:pt idx="40">
                  <c:v>116100</c:v>
                </c:pt>
                <c:pt idx="41">
                  <c:v>120700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46720"/>
        <c:axId val="83641088"/>
      </c:scatterChart>
      <c:valAx>
        <c:axId val="8364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3641088"/>
        <c:crosses val="autoZero"/>
        <c:crossBetween val="midCat"/>
      </c:valAx>
      <c:valAx>
        <c:axId val="83641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Market Value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36467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'Home Market Value'!$C$3</c:f>
              <c:strCache>
                <c:ptCount val="1"/>
                <c:pt idx="0">
                  <c:v>Market Value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2109560866295223"/>
                  <c:y val="-0.16041992354925483"/>
                </c:manualLayout>
              </c:layout>
              <c:numFmt formatCode="General" sourceLinked="0"/>
            </c:trendlineLbl>
          </c:trendline>
          <c:xVal>
            <c:numRef>
              <c:f>'Home Market Value'!$B$4:$B$45</c:f>
              <c:numCache>
                <c:formatCode>#,##0</c:formatCode>
                <c:ptCount val="42"/>
                <c:pt idx="0">
                  <c:v>1812</c:v>
                </c:pt>
                <c:pt idx="1">
                  <c:v>1914</c:v>
                </c:pt>
                <c:pt idx="2">
                  <c:v>1842</c:v>
                </c:pt>
                <c:pt idx="3">
                  <c:v>1812</c:v>
                </c:pt>
                <c:pt idx="4">
                  <c:v>1836</c:v>
                </c:pt>
                <c:pt idx="5">
                  <c:v>2028</c:v>
                </c:pt>
                <c:pt idx="6">
                  <c:v>1732</c:v>
                </c:pt>
                <c:pt idx="7">
                  <c:v>1850</c:v>
                </c:pt>
                <c:pt idx="8">
                  <c:v>1791</c:v>
                </c:pt>
                <c:pt idx="9">
                  <c:v>1666</c:v>
                </c:pt>
                <c:pt idx="10">
                  <c:v>1852</c:v>
                </c:pt>
                <c:pt idx="11">
                  <c:v>1620</c:v>
                </c:pt>
                <c:pt idx="12">
                  <c:v>1692</c:v>
                </c:pt>
                <c:pt idx="13">
                  <c:v>2372</c:v>
                </c:pt>
                <c:pt idx="14">
                  <c:v>2372</c:v>
                </c:pt>
                <c:pt idx="15">
                  <c:v>1666</c:v>
                </c:pt>
                <c:pt idx="16">
                  <c:v>2123</c:v>
                </c:pt>
                <c:pt idx="17">
                  <c:v>1620</c:v>
                </c:pt>
                <c:pt idx="18">
                  <c:v>1731</c:v>
                </c:pt>
                <c:pt idx="19">
                  <c:v>1666</c:v>
                </c:pt>
                <c:pt idx="20">
                  <c:v>1520</c:v>
                </c:pt>
                <c:pt idx="21">
                  <c:v>1484</c:v>
                </c:pt>
                <c:pt idx="22">
                  <c:v>1588</c:v>
                </c:pt>
                <c:pt idx="23">
                  <c:v>1598</c:v>
                </c:pt>
                <c:pt idx="24">
                  <c:v>1484</c:v>
                </c:pt>
                <c:pt idx="25">
                  <c:v>1484</c:v>
                </c:pt>
                <c:pt idx="26">
                  <c:v>1520</c:v>
                </c:pt>
                <c:pt idx="27">
                  <c:v>1701</c:v>
                </c:pt>
                <c:pt idx="28">
                  <c:v>1484</c:v>
                </c:pt>
                <c:pt idx="29">
                  <c:v>1468</c:v>
                </c:pt>
                <c:pt idx="30">
                  <c:v>1520</c:v>
                </c:pt>
                <c:pt idx="31">
                  <c:v>1520</c:v>
                </c:pt>
                <c:pt idx="32">
                  <c:v>1484</c:v>
                </c:pt>
                <c:pt idx="33">
                  <c:v>1520</c:v>
                </c:pt>
                <c:pt idx="34">
                  <c:v>1668</c:v>
                </c:pt>
                <c:pt idx="35">
                  <c:v>1588</c:v>
                </c:pt>
                <c:pt idx="36">
                  <c:v>1784</c:v>
                </c:pt>
                <c:pt idx="37">
                  <c:v>1484</c:v>
                </c:pt>
                <c:pt idx="38">
                  <c:v>1520</c:v>
                </c:pt>
                <c:pt idx="39">
                  <c:v>1520</c:v>
                </c:pt>
                <c:pt idx="40">
                  <c:v>1684</c:v>
                </c:pt>
                <c:pt idx="41">
                  <c:v>1581</c:v>
                </c:pt>
              </c:numCache>
            </c:numRef>
          </c:xVal>
          <c:yVal>
            <c:numRef>
              <c:f>'Home Market Value'!$C$4:$C$45</c:f>
              <c:numCache>
                <c:formatCode>"$"#,##0.00</c:formatCode>
                <c:ptCount val="42"/>
                <c:pt idx="0">
                  <c:v>90000</c:v>
                </c:pt>
                <c:pt idx="1">
                  <c:v>104400</c:v>
                </c:pt>
                <c:pt idx="2">
                  <c:v>93300</c:v>
                </c:pt>
                <c:pt idx="3">
                  <c:v>91000</c:v>
                </c:pt>
                <c:pt idx="4">
                  <c:v>101900</c:v>
                </c:pt>
                <c:pt idx="5">
                  <c:v>108500</c:v>
                </c:pt>
                <c:pt idx="6">
                  <c:v>87600</c:v>
                </c:pt>
                <c:pt idx="7">
                  <c:v>96000</c:v>
                </c:pt>
                <c:pt idx="8">
                  <c:v>89200</c:v>
                </c:pt>
                <c:pt idx="9">
                  <c:v>88400</c:v>
                </c:pt>
                <c:pt idx="10">
                  <c:v>100800</c:v>
                </c:pt>
                <c:pt idx="11">
                  <c:v>96700</c:v>
                </c:pt>
                <c:pt idx="12">
                  <c:v>87500</c:v>
                </c:pt>
                <c:pt idx="13">
                  <c:v>114000</c:v>
                </c:pt>
                <c:pt idx="14">
                  <c:v>113200</c:v>
                </c:pt>
                <c:pt idx="15">
                  <c:v>87500</c:v>
                </c:pt>
                <c:pt idx="16">
                  <c:v>116100</c:v>
                </c:pt>
                <c:pt idx="17">
                  <c:v>94700</c:v>
                </c:pt>
                <c:pt idx="18">
                  <c:v>86400</c:v>
                </c:pt>
                <c:pt idx="19">
                  <c:v>87100</c:v>
                </c:pt>
                <c:pt idx="20">
                  <c:v>83400</c:v>
                </c:pt>
                <c:pt idx="21">
                  <c:v>79800</c:v>
                </c:pt>
                <c:pt idx="22">
                  <c:v>81500</c:v>
                </c:pt>
                <c:pt idx="23">
                  <c:v>87100</c:v>
                </c:pt>
                <c:pt idx="24">
                  <c:v>82600</c:v>
                </c:pt>
                <c:pt idx="25">
                  <c:v>78800</c:v>
                </c:pt>
                <c:pt idx="26">
                  <c:v>87600</c:v>
                </c:pt>
                <c:pt idx="27">
                  <c:v>94200</c:v>
                </c:pt>
                <c:pt idx="28">
                  <c:v>82000</c:v>
                </c:pt>
                <c:pt idx="29">
                  <c:v>88100</c:v>
                </c:pt>
                <c:pt idx="30">
                  <c:v>88100</c:v>
                </c:pt>
                <c:pt idx="31">
                  <c:v>88600</c:v>
                </c:pt>
                <c:pt idx="32">
                  <c:v>76600</c:v>
                </c:pt>
                <c:pt idx="33">
                  <c:v>84400</c:v>
                </c:pt>
                <c:pt idx="34">
                  <c:v>90900</c:v>
                </c:pt>
                <c:pt idx="35">
                  <c:v>81000</c:v>
                </c:pt>
                <c:pt idx="36">
                  <c:v>91300</c:v>
                </c:pt>
                <c:pt idx="37">
                  <c:v>81300</c:v>
                </c:pt>
                <c:pt idx="38">
                  <c:v>100700</c:v>
                </c:pt>
                <c:pt idx="39">
                  <c:v>87200</c:v>
                </c:pt>
                <c:pt idx="40">
                  <c:v>96700</c:v>
                </c:pt>
                <c:pt idx="41">
                  <c:v>120700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31936"/>
        <c:axId val="44633472"/>
      </c:scatterChart>
      <c:valAx>
        <c:axId val="44631936"/>
        <c:scaling>
          <c:orientation val="minMax"/>
          <c:min val="1400"/>
        </c:scaling>
        <c:delete val="0"/>
        <c:axPos val="b"/>
        <c:numFmt formatCode="#,##0" sourceLinked="1"/>
        <c:majorTickMark val="out"/>
        <c:minorTickMark val="none"/>
        <c:tickLblPos val="nextTo"/>
        <c:crossAx val="44633472"/>
        <c:crosses val="autoZero"/>
        <c:crossBetween val="midCat"/>
      </c:valAx>
      <c:valAx>
        <c:axId val="44633472"/>
        <c:scaling>
          <c:orientation val="minMax"/>
          <c:min val="60000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446319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 for Errors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'[1]9.3'!$L$4</c:f>
              <c:strCache>
                <c:ptCount val="1"/>
                <c:pt idx="0">
                  <c:v>Count</c:v>
                </c:pt>
              </c:strCache>
            </c:strRef>
          </c:tx>
          <c:invertIfNegative val="0"/>
          <c:val>
            <c:numRef>
              <c:f>'[1]9.3'!$L$5:$L$23</c:f>
              <c:numCache>
                <c:formatCode>General</c:formatCode>
                <c:ptCount val="19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11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2592"/>
        <c:axId val="1584128"/>
      </c:barChart>
      <c:catAx>
        <c:axId val="1582592"/>
        <c:scaling>
          <c:orientation val="minMax"/>
        </c:scaling>
        <c:delete val="0"/>
        <c:axPos val="b"/>
        <c:majorTickMark val="out"/>
        <c:minorTickMark val="none"/>
        <c:tickLblPos val="nextTo"/>
        <c:crossAx val="1584128"/>
        <c:crosses val="autoZero"/>
        <c:auto val="1"/>
        <c:lblAlgn val="ctr"/>
        <c:lblOffset val="100"/>
        <c:noMultiLvlLbl val="0"/>
      </c:catAx>
      <c:valAx>
        <c:axId val="1584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2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107" r="0.70000000000000107" t="0.750000000000001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228599</xdr:colOff>
      <xdr:row>13</xdr:row>
      <xdr:rowOff>57150</xdr:rowOff>
    </xdr:from>
    <xdr:to>
      <xdr:col>18</xdr:col>
      <xdr:colOff>409574</xdr:colOff>
      <xdr:row>28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428625</xdr:colOff>
      <xdr:row>17</xdr:row>
      <xdr:rowOff>161925</xdr:rowOff>
    </xdr:from>
    <xdr:to>
      <xdr:col>17</xdr:col>
      <xdr:colOff>428625</xdr:colOff>
      <xdr:row>28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114300</xdr:colOff>
      <xdr:row>12</xdr:row>
      <xdr:rowOff>161924</xdr:rowOff>
    </xdr:from>
    <xdr:to>
      <xdr:col>7</xdr:col>
      <xdr:colOff>533400</xdr:colOff>
      <xdr:row>14</xdr:row>
      <xdr:rowOff>142874</xdr:rowOff>
    </xdr:to>
    <xdr:sp macro="" textlink="">
      <xdr:nvSpPr>
        <xdr:cNvPr id="5" name="TextBox 4"/>
        <xdr:cNvSpPr txBox="1"/>
      </xdr:nvSpPr>
      <xdr:spPr>
        <a:xfrm>
          <a:off x="5153025" y="2133599"/>
          <a:ext cx="11430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Intercept</a:t>
          </a:r>
          <a:r>
            <a:rPr lang="en-US" sz="1100" baseline="0"/>
            <a:t> Range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</xdr:row>
      <xdr:rowOff>147637</xdr:rowOff>
    </xdr:from>
    <xdr:to>
      <xdr:col>14</xdr:col>
      <xdr:colOff>333375</xdr:colOff>
      <xdr:row>23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571500</xdr:colOff>
      <xdr:row>6</xdr:row>
      <xdr:rowOff>114300</xdr:rowOff>
    </xdr:from>
    <xdr:to>
      <xdr:col>7</xdr:col>
      <xdr:colOff>180975</xdr:colOff>
      <xdr:row>9</xdr:row>
      <xdr:rowOff>133350</xdr:rowOff>
    </xdr:to>
    <xdr:sp macro="" textlink="">
      <xdr:nvSpPr>
        <xdr:cNvPr id="2" name="Oval 1"/>
        <xdr:cNvSpPr/>
      </xdr:nvSpPr>
      <xdr:spPr>
        <a:xfrm>
          <a:off x="4962525" y="1104900"/>
          <a:ext cx="295275" cy="504825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0.73538</cdr:x>
      <cdr:y>0.0441</cdr:y>
    </cdr:from>
    <cdr:to>
      <cdr:x>0.84795</cdr:x>
      <cdr:y>0.1266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91074" y="147638"/>
          <a:ext cx="7334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Slope</a:t>
          </a:r>
        </a:p>
      </cdr:txBody>
    </cdr:sp>
  </cdr:relSizeAnchor>
  <cdr:relSizeAnchor xmlns:cdr="http://schemas.openxmlformats.org/drawingml/2006/chartDrawing">
    <cdr:from>
      <cdr:x>0.0078</cdr:x>
      <cdr:y>0.01517</cdr:y>
    </cdr:from>
    <cdr:to>
      <cdr:x>0.12037</cdr:x>
      <cdr:y>0.09768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0800" y="50800"/>
          <a:ext cx="7334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Slope</a:t>
          </a:r>
        </a:p>
      </cdr:txBody>
    </cdr:sp>
  </cdr:relSizeAnchor>
  <cdr:relSizeAnchor xmlns:cdr="http://schemas.openxmlformats.org/drawingml/2006/chartDrawing">
    <cdr:from>
      <cdr:x>0.85088</cdr:x>
      <cdr:y>0.0441</cdr:y>
    </cdr:from>
    <cdr:to>
      <cdr:x>1</cdr:x>
      <cdr:y>0.11522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43550" y="147637"/>
          <a:ext cx="9715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Intercept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15</xdr:row>
      <xdr:rowOff>152400</xdr:rowOff>
    </xdr:from>
    <xdr:to>
      <xdr:col>10</xdr:col>
      <xdr:colOff>771525</xdr:colOff>
      <xdr:row>27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ggy/AppData/Local/Temp/Temp1_Revised%20Solutions.zip/Evans%201e%20Ch9%20Solutions_AP_r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"/>
      <sheetName val="9.2"/>
      <sheetName val="9.3"/>
      <sheetName val="9.4"/>
      <sheetName val="9.5"/>
      <sheetName val="9.6"/>
      <sheetName val="9.7"/>
      <sheetName val="9.8"/>
      <sheetName val="9.9"/>
      <sheetName val="9.10"/>
      <sheetName val="9.11"/>
      <sheetName val="9.12"/>
      <sheetName val="9.13"/>
      <sheetName val="9.14"/>
      <sheetName val="9.15"/>
      <sheetName val="9.16"/>
      <sheetName val="9.17a"/>
      <sheetName val="9.17b"/>
      <sheetName val="9.18"/>
      <sheetName val="9.19"/>
      <sheetName val="9.20"/>
      <sheetName val="9.21"/>
      <sheetName val="9.22"/>
      <sheetName val="9.23"/>
    </sheetNames>
    <sheetDataSet>
      <sheetData sheetId="0"/>
      <sheetData sheetId="1"/>
      <sheetData sheetId="2">
        <row r="4">
          <cell r="L4" t="str">
            <v>Count</v>
          </cell>
        </row>
        <row r="5">
          <cell r="L5">
            <v>0</v>
          </cell>
        </row>
        <row r="6">
          <cell r="L6">
            <v>1</v>
          </cell>
        </row>
        <row r="7">
          <cell r="L7">
            <v>8</v>
          </cell>
        </row>
        <row r="8">
          <cell r="L8">
            <v>11</v>
          </cell>
        </row>
        <row r="9">
          <cell r="L9">
            <v>6</v>
          </cell>
        </row>
        <row r="10">
          <cell r="L10">
            <v>4</v>
          </cell>
        </row>
        <row r="11">
          <cell r="L11">
            <v>6</v>
          </cell>
        </row>
        <row r="12">
          <cell r="L12">
            <v>3</v>
          </cell>
        </row>
        <row r="13">
          <cell r="L13">
            <v>1</v>
          </cell>
        </row>
        <row r="14">
          <cell r="L14">
            <v>0</v>
          </cell>
        </row>
        <row r="15">
          <cell r="L15">
            <v>1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L21">
            <v>0</v>
          </cell>
        </row>
        <row r="22">
          <cell r="L22">
            <v>0</v>
          </cell>
        </row>
        <row r="23">
          <cell r="L23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7" workbookViewId="0">
      <selection activeCell="I32" sqref="I32"/>
    </sheetView>
  </sheetViews>
  <sheetFormatPr defaultRowHeight="12.75" x14ac:dyDescent="0.2"/>
  <cols>
    <col min="1" max="1" width="16.140625" customWidth="1"/>
    <col min="2" max="2" width="20.5703125" customWidth="1"/>
    <col min="3" max="3" width="14.7109375" customWidth="1"/>
    <col min="4" max="4" width="16.42578125" customWidth="1"/>
    <col min="5" max="5" width="13.5703125" bestFit="1" customWidth="1"/>
    <col min="6" max="6" width="15.140625" customWidth="1"/>
    <col min="7" max="7" width="10.85546875" customWidth="1"/>
    <col min="8" max="8" width="12.140625" customWidth="1"/>
  </cols>
  <sheetData>
    <row r="1" spans="1:9" x14ac:dyDescent="0.2">
      <c r="A1" t="s">
        <v>16</v>
      </c>
    </row>
    <row r="2" spans="1:9" ht="13.5" thickBot="1" x14ac:dyDescent="0.25"/>
    <row r="3" spans="1:9" x14ac:dyDescent="0.2">
      <c r="A3" s="31" t="s">
        <v>17</v>
      </c>
      <c r="B3" s="31"/>
    </row>
    <row r="4" spans="1:9" x14ac:dyDescent="0.2">
      <c r="A4" s="28" t="s">
        <v>18</v>
      </c>
      <c r="B4" s="28">
        <v>0.73125522334851878</v>
      </c>
    </row>
    <row r="5" spans="1:9" x14ac:dyDescent="0.2">
      <c r="A5" s="28" t="s">
        <v>19</v>
      </c>
      <c r="B5" s="28">
        <v>0.53473420167449204</v>
      </c>
    </row>
    <row r="6" spans="1:9" x14ac:dyDescent="0.2">
      <c r="A6" s="28" t="s">
        <v>20</v>
      </c>
      <c r="B6" s="28">
        <v>0.52310255671635431</v>
      </c>
    </row>
    <row r="7" spans="1:9" x14ac:dyDescent="0.2">
      <c r="A7" s="28" t="s">
        <v>21</v>
      </c>
      <c r="B7" s="28">
        <v>7287.7227118328601</v>
      </c>
    </row>
    <row r="8" spans="1:9" ht="13.5" thickBot="1" x14ac:dyDescent="0.25">
      <c r="A8" s="29" t="s">
        <v>22</v>
      </c>
      <c r="B8" s="29">
        <v>42</v>
      </c>
    </row>
    <row r="10" spans="1:9" ht="13.5" thickBot="1" x14ac:dyDescent="0.25">
      <c r="A10" t="s">
        <v>23</v>
      </c>
    </row>
    <row r="11" spans="1:9" x14ac:dyDescent="0.2">
      <c r="A11" s="30"/>
      <c r="B11" s="30" t="s">
        <v>28</v>
      </c>
      <c r="C11" s="30" t="s">
        <v>29</v>
      </c>
      <c r="D11" s="30" t="s">
        <v>30</v>
      </c>
      <c r="E11" s="30" t="s">
        <v>31</v>
      </c>
      <c r="F11" s="30" t="s">
        <v>32</v>
      </c>
    </row>
    <row r="12" spans="1:9" x14ac:dyDescent="0.2">
      <c r="A12" s="28" t="s">
        <v>24</v>
      </c>
      <c r="B12" s="28">
        <v>1</v>
      </c>
      <c r="C12" s="28">
        <v>2441633668.9221792</v>
      </c>
      <c r="D12" s="28">
        <v>2441633668.9221792</v>
      </c>
      <c r="E12" s="28">
        <v>45.972362774053096</v>
      </c>
      <c r="F12" s="28">
        <v>3.7980175088014736E-8</v>
      </c>
    </row>
    <row r="13" spans="1:9" x14ac:dyDescent="0.2">
      <c r="A13" s="28" t="s">
        <v>25</v>
      </c>
      <c r="B13" s="28">
        <v>40</v>
      </c>
      <c r="C13" s="28">
        <v>2124436092.9825802</v>
      </c>
      <c r="D13" s="28">
        <v>53110902.324564502</v>
      </c>
      <c r="E13" s="28"/>
      <c r="F13" s="28"/>
    </row>
    <row r="14" spans="1:9" ht="13.5" thickBot="1" x14ac:dyDescent="0.25">
      <c r="A14" s="29" t="s">
        <v>26</v>
      </c>
      <c r="B14" s="29">
        <v>41</v>
      </c>
      <c r="C14" s="29">
        <v>4566069761.9047594</v>
      </c>
      <c r="D14" s="29"/>
      <c r="E14" s="29"/>
      <c r="F14" s="29"/>
    </row>
    <row r="15" spans="1:9" ht="13.5" thickBot="1" x14ac:dyDescent="0.25"/>
    <row r="16" spans="1:9" x14ac:dyDescent="0.2">
      <c r="A16" s="30"/>
      <c r="B16" s="30" t="s">
        <v>33</v>
      </c>
      <c r="C16" s="30" t="s">
        <v>21</v>
      </c>
      <c r="D16" s="30" t="s">
        <v>34</v>
      </c>
      <c r="E16" s="33" t="s">
        <v>35</v>
      </c>
      <c r="F16" s="30" t="s">
        <v>36</v>
      </c>
      <c r="G16" s="33" t="s">
        <v>37</v>
      </c>
      <c r="H16" s="33" t="s">
        <v>38</v>
      </c>
      <c r="I16" s="30" t="s">
        <v>39</v>
      </c>
    </row>
    <row r="17" spans="1:9" x14ac:dyDescent="0.2">
      <c r="A17" s="28" t="s">
        <v>27</v>
      </c>
      <c r="B17" s="28">
        <v>32673.219897243056</v>
      </c>
      <c r="C17" s="28">
        <v>8831.950744746091</v>
      </c>
      <c r="D17" s="28">
        <v>3.6994341161469393</v>
      </c>
      <c r="E17" s="28">
        <v>6.496036807415726E-4</v>
      </c>
      <c r="F17" s="28">
        <v>14823.181598639567</v>
      </c>
      <c r="G17" s="28">
        <v>50523.258195846545</v>
      </c>
      <c r="H17" s="28">
        <v>14823.181598639567</v>
      </c>
      <c r="I17" s="28">
        <v>50523.258195846545</v>
      </c>
    </row>
    <row r="18" spans="1:9" ht="13.5" thickBot="1" x14ac:dyDescent="0.25">
      <c r="A18" s="29" t="s">
        <v>1</v>
      </c>
      <c r="B18" s="29">
        <v>35.036372583472023</v>
      </c>
      <c r="C18" s="29">
        <v>5.1673838495416033</v>
      </c>
      <c r="D18" s="29">
        <v>6.7802922336764446</v>
      </c>
      <c r="E18" s="32">
        <v>3.7980175088014604E-8</v>
      </c>
      <c r="F18" s="35">
        <v>24.592700252897391</v>
      </c>
      <c r="G18" s="35">
        <v>45.480044914046658</v>
      </c>
      <c r="H18" s="29">
        <v>24.592700252897391</v>
      </c>
      <c r="I18" s="29">
        <v>45.480044914046658</v>
      </c>
    </row>
    <row r="19" spans="1:9" x14ac:dyDescent="0.2">
      <c r="F19" s="34" t="s">
        <v>47</v>
      </c>
      <c r="G19" s="34"/>
    </row>
    <row r="22" spans="1:9" x14ac:dyDescent="0.2">
      <c r="A22" t="s">
        <v>40</v>
      </c>
      <c r="F22" t="s">
        <v>45</v>
      </c>
    </row>
    <row r="23" spans="1:9" ht="13.5" thickBot="1" x14ac:dyDescent="0.25"/>
    <row r="24" spans="1:9" x14ac:dyDescent="0.2">
      <c r="A24" s="30" t="s">
        <v>41</v>
      </c>
      <c r="B24" s="30" t="s">
        <v>42</v>
      </c>
      <c r="C24" s="30" t="s">
        <v>43</v>
      </c>
      <c r="D24" s="30" t="s">
        <v>44</v>
      </c>
      <c r="F24" s="30" t="s">
        <v>46</v>
      </c>
      <c r="G24" s="30" t="s">
        <v>2</v>
      </c>
    </row>
    <row r="25" spans="1:9" x14ac:dyDescent="0.2">
      <c r="A25" s="28">
        <v>1</v>
      </c>
      <c r="B25" s="28">
        <v>96159.127018494357</v>
      </c>
      <c r="C25" s="28">
        <v>-6159.1270184943569</v>
      </c>
      <c r="D25" s="28">
        <v>-0.85563640294775078</v>
      </c>
      <c r="F25" s="28">
        <v>1.1904761904761905</v>
      </c>
      <c r="G25" s="28">
        <v>76600</v>
      </c>
    </row>
    <row r="26" spans="1:9" x14ac:dyDescent="0.2">
      <c r="A26" s="28">
        <v>2</v>
      </c>
      <c r="B26" s="28">
        <v>99732.83702200852</v>
      </c>
      <c r="C26" s="28">
        <v>4667.1629779914801</v>
      </c>
      <c r="D26" s="28">
        <v>0.64837022040109782</v>
      </c>
      <c r="F26" s="28">
        <v>3.5714285714285712</v>
      </c>
      <c r="G26" s="28">
        <v>78800</v>
      </c>
    </row>
    <row r="27" spans="1:9" x14ac:dyDescent="0.2">
      <c r="A27" s="28">
        <v>3</v>
      </c>
      <c r="B27" s="28">
        <v>97210.218195998517</v>
      </c>
      <c r="C27" s="28">
        <v>-3910.2181959985173</v>
      </c>
      <c r="D27" s="28">
        <v>-0.54321416361744412</v>
      </c>
      <c r="F27" s="28">
        <v>5.9523809523809526</v>
      </c>
      <c r="G27" s="28">
        <v>79800</v>
      </c>
    </row>
    <row r="28" spans="1:9" x14ac:dyDescent="0.2">
      <c r="A28" s="28">
        <v>4</v>
      </c>
      <c r="B28" s="28">
        <v>96159.127018494357</v>
      </c>
      <c r="C28" s="28">
        <v>-5159.1270184943569</v>
      </c>
      <c r="D28" s="28">
        <v>-0.71671470180755947</v>
      </c>
      <c r="F28" s="28">
        <v>8.3333333333333321</v>
      </c>
      <c r="G28" s="28">
        <v>81000</v>
      </c>
    </row>
    <row r="29" spans="1:9" x14ac:dyDescent="0.2">
      <c r="A29" s="28">
        <v>5</v>
      </c>
      <c r="B29" s="28">
        <v>96999.999960497691</v>
      </c>
      <c r="C29" s="28">
        <v>4900.0000395023089</v>
      </c>
      <c r="D29" s="28">
        <v>0.6807163410746655</v>
      </c>
      <c r="F29" s="28">
        <v>10.714285714285714</v>
      </c>
      <c r="G29" s="28">
        <v>81300</v>
      </c>
    </row>
    <row r="30" spans="1:9" x14ac:dyDescent="0.2">
      <c r="A30" s="28">
        <v>6</v>
      </c>
      <c r="B30" s="28">
        <v>103726.98349652431</v>
      </c>
      <c r="C30" s="28">
        <v>4773.0165034756938</v>
      </c>
      <c r="D30" s="28">
        <v>0.66307557223305136</v>
      </c>
      <c r="F30" s="28">
        <v>13.095238095238095</v>
      </c>
      <c r="G30" s="28">
        <v>81500</v>
      </c>
    </row>
    <row r="31" spans="1:9" x14ac:dyDescent="0.2">
      <c r="A31" s="28">
        <v>7</v>
      </c>
      <c r="B31" s="28">
        <v>93356.217211816605</v>
      </c>
      <c r="C31" s="28">
        <v>-5756.2172118166054</v>
      </c>
      <c r="D31" s="28">
        <v>-0.79966348719801195</v>
      </c>
      <c r="F31" s="28">
        <v>15.476190476190474</v>
      </c>
      <c r="G31" s="28">
        <v>82000</v>
      </c>
    </row>
    <row r="32" spans="1:9" x14ac:dyDescent="0.2">
      <c r="A32" s="28">
        <v>8</v>
      </c>
      <c r="B32" s="28">
        <v>97490.509176666295</v>
      </c>
      <c r="C32" s="28">
        <v>-1490.5091766662954</v>
      </c>
      <c r="D32" s="28">
        <v>-0.20706407038754773</v>
      </c>
      <c r="F32" s="28">
        <v>17.857142857142858</v>
      </c>
      <c r="G32" s="28">
        <v>82600</v>
      </c>
    </row>
    <row r="33" spans="1:7" x14ac:dyDescent="0.2">
      <c r="A33" s="28">
        <v>9</v>
      </c>
      <c r="B33" s="28">
        <v>95423.36319424145</v>
      </c>
      <c r="C33" s="28">
        <v>-6223.3631942414504</v>
      </c>
      <c r="D33" s="28">
        <v>-0.86456020175727732</v>
      </c>
      <c r="F33" s="28">
        <v>20.238095238095237</v>
      </c>
      <c r="G33" s="28">
        <v>83400</v>
      </c>
    </row>
    <row r="34" spans="1:7" x14ac:dyDescent="0.2">
      <c r="A34" s="28">
        <v>10</v>
      </c>
      <c r="B34" s="28">
        <v>91043.816621307444</v>
      </c>
      <c r="C34" s="28">
        <v>-2643.8166213074437</v>
      </c>
      <c r="D34" s="28">
        <v>-0.36728350253474312</v>
      </c>
      <c r="F34" s="28">
        <v>22.619047619047617</v>
      </c>
      <c r="G34" s="28">
        <v>84400</v>
      </c>
    </row>
    <row r="35" spans="1:7" x14ac:dyDescent="0.2">
      <c r="A35" s="28">
        <v>11</v>
      </c>
      <c r="B35" s="28">
        <v>97560.581921833247</v>
      </c>
      <c r="C35" s="28">
        <v>3239.4180781667528</v>
      </c>
      <c r="D35" s="28">
        <v>0.45002547012321459</v>
      </c>
      <c r="F35" s="28">
        <v>25</v>
      </c>
      <c r="G35" s="28">
        <v>86400</v>
      </c>
    </row>
    <row r="36" spans="1:7" x14ac:dyDescent="0.2">
      <c r="A36" s="28">
        <v>12</v>
      </c>
      <c r="B36" s="28">
        <v>89432.143482467742</v>
      </c>
      <c r="C36" s="28">
        <v>7267.8565175322583</v>
      </c>
      <c r="D36" s="28">
        <v>1.0096629910584081</v>
      </c>
      <c r="F36" s="28">
        <v>27.38095238095238</v>
      </c>
      <c r="G36" s="28">
        <v>87100</v>
      </c>
    </row>
    <row r="37" spans="1:7" x14ac:dyDescent="0.2">
      <c r="A37" s="28">
        <v>13</v>
      </c>
      <c r="B37" s="28">
        <v>91954.762308477715</v>
      </c>
      <c r="C37" s="28">
        <v>-4454.7623084777151</v>
      </c>
      <c r="D37" s="28">
        <v>-0.61886315806893</v>
      </c>
      <c r="F37" s="28">
        <v>29.761904761904759</v>
      </c>
      <c r="G37" s="28">
        <v>87100</v>
      </c>
    </row>
    <row r="38" spans="1:7" x14ac:dyDescent="0.2">
      <c r="A38" s="28">
        <v>14</v>
      </c>
      <c r="B38" s="28">
        <v>115779.4956652387</v>
      </c>
      <c r="C38" s="28">
        <v>-1779.4956652387045</v>
      </c>
      <c r="D38" s="28">
        <v>-0.24721056498655727</v>
      </c>
      <c r="F38" s="28">
        <v>32.142857142857146</v>
      </c>
      <c r="G38" s="28">
        <v>87200</v>
      </c>
    </row>
    <row r="39" spans="1:7" x14ac:dyDescent="0.2">
      <c r="A39" s="28">
        <v>15</v>
      </c>
      <c r="B39" s="28">
        <v>115779.4956652387</v>
      </c>
      <c r="C39" s="28">
        <v>-2579.4956652387045</v>
      </c>
      <c r="D39" s="28">
        <v>-0.35834792589871034</v>
      </c>
      <c r="F39" s="28">
        <v>34.523809523809526</v>
      </c>
      <c r="G39" s="28">
        <v>87500</v>
      </c>
    </row>
    <row r="40" spans="1:7" x14ac:dyDescent="0.2">
      <c r="A40" s="28">
        <v>16</v>
      </c>
      <c r="B40" s="28">
        <v>91043.816621307444</v>
      </c>
      <c r="C40" s="28">
        <v>-3543.8166213074437</v>
      </c>
      <c r="D40" s="28">
        <v>-0.49231303356091533</v>
      </c>
      <c r="F40" s="28">
        <v>36.904761904761905</v>
      </c>
      <c r="G40" s="28">
        <v>87500</v>
      </c>
    </row>
    <row r="41" spans="1:7" x14ac:dyDescent="0.2">
      <c r="A41" s="28">
        <v>17</v>
      </c>
      <c r="B41" s="28">
        <v>107055.43889195417</v>
      </c>
      <c r="C41" s="28">
        <v>9044.561108045833</v>
      </c>
      <c r="D41" s="28">
        <v>1.2564858151961409</v>
      </c>
      <c r="F41" s="28">
        <v>39.285714285714285</v>
      </c>
      <c r="G41" s="28">
        <v>87600</v>
      </c>
    </row>
    <row r="42" spans="1:7" x14ac:dyDescent="0.2">
      <c r="A42" s="28">
        <v>18</v>
      </c>
      <c r="B42" s="28">
        <v>89432.143482467742</v>
      </c>
      <c r="C42" s="28">
        <v>5267.8565175322583</v>
      </c>
      <c r="D42" s="28">
        <v>0.73181958877802544</v>
      </c>
      <c r="F42" s="28">
        <v>41.666666666666664</v>
      </c>
      <c r="G42" s="28">
        <v>87600</v>
      </c>
    </row>
    <row r="43" spans="1:7" x14ac:dyDescent="0.2">
      <c r="A43" s="28">
        <v>19</v>
      </c>
      <c r="B43" s="28">
        <v>93321.18083923313</v>
      </c>
      <c r="C43" s="28">
        <v>-6921.1808392331295</v>
      </c>
      <c r="D43" s="28">
        <v>-0.96150221608516351</v>
      </c>
      <c r="F43" s="28">
        <v>44.047619047619044</v>
      </c>
      <c r="G43" s="28">
        <v>88100</v>
      </c>
    </row>
    <row r="44" spans="1:7" x14ac:dyDescent="0.2">
      <c r="A44" s="28">
        <v>20</v>
      </c>
      <c r="B44" s="28">
        <v>91043.816621307444</v>
      </c>
      <c r="C44" s="28">
        <v>-3943.8166213074437</v>
      </c>
      <c r="D44" s="28">
        <v>-0.54788171401699182</v>
      </c>
      <c r="F44" s="28">
        <v>46.428571428571431</v>
      </c>
      <c r="G44" s="28">
        <v>88100</v>
      </c>
    </row>
    <row r="45" spans="1:7" x14ac:dyDescent="0.2">
      <c r="A45" s="28">
        <v>21</v>
      </c>
      <c r="B45" s="28">
        <v>85928.506224120531</v>
      </c>
      <c r="C45" s="28">
        <v>-2528.5062241205305</v>
      </c>
      <c r="D45" s="28">
        <v>-0.351264385998386</v>
      </c>
      <c r="F45" s="28">
        <v>48.80952380952381</v>
      </c>
      <c r="G45" s="28">
        <v>88400</v>
      </c>
    </row>
    <row r="46" spans="1:7" x14ac:dyDescent="0.2">
      <c r="A46" s="28">
        <v>22</v>
      </c>
      <c r="B46" s="28">
        <v>84667.196811115544</v>
      </c>
      <c r="C46" s="28">
        <v>-4867.1968111155438</v>
      </c>
      <c r="D46" s="28">
        <v>-0.6761592607842859</v>
      </c>
      <c r="F46" s="28">
        <v>51.19047619047619</v>
      </c>
      <c r="G46" s="28">
        <v>88600</v>
      </c>
    </row>
    <row r="47" spans="1:7" x14ac:dyDescent="0.2">
      <c r="A47" s="28">
        <v>23</v>
      </c>
      <c r="B47" s="28">
        <v>88310.979559796629</v>
      </c>
      <c r="C47" s="28">
        <v>-6810.9795597966295</v>
      </c>
      <c r="D47" s="28">
        <v>-0.94619286687801929</v>
      </c>
      <c r="F47" s="28">
        <v>53.571428571428569</v>
      </c>
      <c r="G47" s="28">
        <v>89200</v>
      </c>
    </row>
    <row r="48" spans="1:7" x14ac:dyDescent="0.2">
      <c r="A48" s="28">
        <v>24</v>
      </c>
      <c r="B48" s="28">
        <v>88661.343285631359</v>
      </c>
      <c r="C48" s="28">
        <v>-1561.3432856313593</v>
      </c>
      <c r="D48" s="28">
        <v>-0.21690446530372409</v>
      </c>
      <c r="F48" s="28">
        <v>55.952380952380949</v>
      </c>
      <c r="G48" s="28">
        <v>90000</v>
      </c>
    </row>
    <row r="49" spans="1:7" x14ac:dyDescent="0.2">
      <c r="A49" s="28">
        <v>25</v>
      </c>
      <c r="B49" s="28">
        <v>84667.196811115544</v>
      </c>
      <c r="C49" s="28">
        <v>-2067.1968111155438</v>
      </c>
      <c r="D49" s="28">
        <v>-0.28717849759175013</v>
      </c>
      <c r="F49" s="28">
        <v>58.333333333333329</v>
      </c>
      <c r="G49" s="28">
        <v>90900</v>
      </c>
    </row>
    <row r="50" spans="1:7" x14ac:dyDescent="0.2">
      <c r="A50" s="28">
        <v>26</v>
      </c>
      <c r="B50" s="28">
        <v>84667.196811115544</v>
      </c>
      <c r="C50" s="28">
        <v>-5867.1968111155438</v>
      </c>
      <c r="D50" s="28">
        <v>-0.81508096192447721</v>
      </c>
      <c r="F50" s="28">
        <v>60.714285714285715</v>
      </c>
      <c r="G50" s="28">
        <v>91000</v>
      </c>
    </row>
    <row r="51" spans="1:7" x14ac:dyDescent="0.2">
      <c r="A51" s="28">
        <v>27</v>
      </c>
      <c r="B51" s="28">
        <v>85928.506224120531</v>
      </c>
      <c r="C51" s="28">
        <v>1671.4937758794695</v>
      </c>
      <c r="D51" s="28">
        <v>0.23220675879041761</v>
      </c>
      <c r="F51" s="28">
        <v>63.095238095238095</v>
      </c>
      <c r="G51" s="28">
        <v>91300</v>
      </c>
    </row>
    <row r="52" spans="1:7" x14ac:dyDescent="0.2">
      <c r="A52" s="28">
        <v>28</v>
      </c>
      <c r="B52" s="28">
        <v>92270.089661728969</v>
      </c>
      <c r="C52" s="28">
        <v>1929.9103382710309</v>
      </c>
      <c r="D52" s="28">
        <v>0.2681064272406537</v>
      </c>
      <c r="F52" s="28">
        <v>65.476190476190482</v>
      </c>
      <c r="G52" s="28">
        <v>93300</v>
      </c>
    </row>
    <row r="53" spans="1:7" x14ac:dyDescent="0.2">
      <c r="A53" s="28">
        <v>29</v>
      </c>
      <c r="B53" s="28">
        <v>84667.196811115544</v>
      </c>
      <c r="C53" s="28">
        <v>-2667.1968111155438</v>
      </c>
      <c r="D53" s="28">
        <v>-0.37053151827586495</v>
      </c>
      <c r="F53" s="28">
        <v>67.857142857142861</v>
      </c>
      <c r="G53" s="28">
        <v>94200</v>
      </c>
    </row>
    <row r="54" spans="1:7" x14ac:dyDescent="0.2">
      <c r="A54" s="28">
        <v>30</v>
      </c>
      <c r="B54" s="28">
        <v>84106.614849779988</v>
      </c>
      <c r="C54" s="28">
        <v>3993.3851502200123</v>
      </c>
      <c r="D54" s="28">
        <v>0.55476785837654263</v>
      </c>
      <c r="F54" s="28">
        <v>70.238095238095241</v>
      </c>
      <c r="G54" s="28">
        <v>94700</v>
      </c>
    </row>
    <row r="55" spans="1:7" x14ac:dyDescent="0.2">
      <c r="A55" s="28">
        <v>31</v>
      </c>
      <c r="B55" s="28">
        <v>85928.506224120531</v>
      </c>
      <c r="C55" s="28">
        <v>2171.4937758794695</v>
      </c>
      <c r="D55" s="28">
        <v>0.30166760936051329</v>
      </c>
      <c r="F55" s="28">
        <v>72.61904761904762</v>
      </c>
      <c r="G55" s="28">
        <v>96000</v>
      </c>
    </row>
    <row r="56" spans="1:7" x14ac:dyDescent="0.2">
      <c r="A56" s="28">
        <v>32</v>
      </c>
      <c r="B56" s="28">
        <v>85928.506224120531</v>
      </c>
      <c r="C56" s="28">
        <v>2671.4937758794695</v>
      </c>
      <c r="D56" s="28">
        <v>0.37112845993060894</v>
      </c>
      <c r="F56" s="28">
        <v>75</v>
      </c>
      <c r="G56" s="28">
        <v>96700</v>
      </c>
    </row>
    <row r="57" spans="1:7" x14ac:dyDescent="0.2">
      <c r="A57" s="28">
        <v>33</v>
      </c>
      <c r="B57" s="28">
        <v>84667.196811115544</v>
      </c>
      <c r="C57" s="28">
        <v>-8067.1968111155438</v>
      </c>
      <c r="D57" s="28">
        <v>-1.1207087044328981</v>
      </c>
      <c r="F57" s="28">
        <v>77.38095238095238</v>
      </c>
      <c r="G57" s="28">
        <v>96700</v>
      </c>
    </row>
    <row r="58" spans="1:7" x14ac:dyDescent="0.2">
      <c r="A58" s="28">
        <v>34</v>
      </c>
      <c r="B58" s="28">
        <v>85928.506224120531</v>
      </c>
      <c r="C58" s="28">
        <v>-1528.5062241205305</v>
      </c>
      <c r="D58" s="28">
        <v>-0.21234268485819466</v>
      </c>
      <c r="F58" s="28">
        <v>79.761904761904759</v>
      </c>
      <c r="G58" s="28">
        <v>100700</v>
      </c>
    </row>
    <row r="59" spans="1:7" x14ac:dyDescent="0.2">
      <c r="A59" s="28">
        <v>35</v>
      </c>
      <c r="B59" s="28">
        <v>91113.889366474381</v>
      </c>
      <c r="C59" s="28">
        <v>-213.88936647438095</v>
      </c>
      <c r="D59" s="28">
        <v>-2.9713874646418809E-2</v>
      </c>
      <c r="F59" s="28">
        <v>82.142857142857139</v>
      </c>
      <c r="G59" s="28">
        <v>100800</v>
      </c>
    </row>
    <row r="60" spans="1:7" x14ac:dyDescent="0.2">
      <c r="A60" s="28">
        <v>36</v>
      </c>
      <c r="B60" s="28">
        <v>88310.979559796629</v>
      </c>
      <c r="C60" s="28">
        <v>-7310.9795597966295</v>
      </c>
      <c r="D60" s="28">
        <v>-1.0156537174481151</v>
      </c>
      <c r="F60" s="28">
        <v>84.523809523809518</v>
      </c>
      <c r="G60" s="28">
        <v>101900</v>
      </c>
    </row>
    <row r="61" spans="1:7" x14ac:dyDescent="0.2">
      <c r="A61" s="28">
        <v>37</v>
      </c>
      <c r="B61" s="28">
        <v>95178.108586157148</v>
      </c>
      <c r="C61" s="28">
        <v>-3878.1085861571482</v>
      </c>
      <c r="D61" s="28">
        <v>-0.53875344199533326</v>
      </c>
      <c r="F61" s="28">
        <v>86.904761904761898</v>
      </c>
      <c r="G61" s="28">
        <v>104400</v>
      </c>
    </row>
    <row r="62" spans="1:7" x14ac:dyDescent="0.2">
      <c r="A62" s="28">
        <v>38</v>
      </c>
      <c r="B62" s="28">
        <v>84667.196811115544</v>
      </c>
      <c r="C62" s="28">
        <v>-3367.1968111155438</v>
      </c>
      <c r="D62" s="28">
        <v>-0.46777670907399888</v>
      </c>
      <c r="F62" s="28">
        <v>89.285714285714278</v>
      </c>
      <c r="G62" s="28">
        <v>108500</v>
      </c>
    </row>
    <row r="63" spans="1:7" x14ac:dyDescent="0.2">
      <c r="A63" s="28">
        <v>39</v>
      </c>
      <c r="B63" s="28">
        <v>85928.506224120531</v>
      </c>
      <c r="C63" s="28">
        <v>14771.493775879469</v>
      </c>
      <c r="D63" s="28">
        <v>2.0520810437269241</v>
      </c>
      <c r="F63" s="28">
        <v>91.666666666666671</v>
      </c>
      <c r="G63" s="28">
        <v>113200</v>
      </c>
    </row>
    <row r="64" spans="1:7" x14ac:dyDescent="0.2">
      <c r="A64" s="28">
        <v>40</v>
      </c>
      <c r="B64" s="28">
        <v>85928.506224120531</v>
      </c>
      <c r="C64" s="28">
        <v>1271.4937758794695</v>
      </c>
      <c r="D64" s="28">
        <v>0.17663807833434109</v>
      </c>
      <c r="F64" s="28">
        <v>94.047619047619051</v>
      </c>
      <c r="G64" s="28">
        <v>114000</v>
      </c>
    </row>
    <row r="65" spans="1:7" x14ac:dyDescent="0.2">
      <c r="A65" s="28">
        <v>41</v>
      </c>
      <c r="B65" s="28">
        <v>91674.471327809937</v>
      </c>
      <c r="C65" s="28">
        <v>5025.5286721900629</v>
      </c>
      <c r="D65" s="28">
        <v>0.69815499226945055</v>
      </c>
      <c r="F65" s="28">
        <v>96.428571428571431</v>
      </c>
      <c r="G65" s="28">
        <v>116100</v>
      </c>
    </row>
    <row r="66" spans="1:7" ht="13.5" thickBot="1" x14ac:dyDescent="0.25">
      <c r="A66" s="29">
        <v>42</v>
      </c>
      <c r="B66" s="29">
        <v>88065.724951712327</v>
      </c>
      <c r="C66" s="29">
        <v>32634.275048287673</v>
      </c>
      <c r="D66" s="29">
        <v>4.5336090051850233</v>
      </c>
      <c r="F66" s="29">
        <v>98.80952380952381</v>
      </c>
      <c r="G66" s="29">
        <v>120700</v>
      </c>
    </row>
  </sheetData>
  <sortState ref="G25:G66">
    <sortCondition ref="G25"/>
  </sortState>
  <mergeCells count="1">
    <mergeCell ref="F19:G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topLeftCell="A3" zoomScaleNormal="100" zoomScalePageLayoutView="150" workbookViewId="0">
      <selection activeCell="G29" sqref="G29"/>
    </sheetView>
  </sheetViews>
  <sheetFormatPr defaultColWidth="10.28515625" defaultRowHeight="12.75" x14ac:dyDescent="0.2"/>
  <cols>
    <col min="1" max="1" width="12" style="2" customWidth="1"/>
    <col min="2" max="2" width="12.140625" style="2" bestFit="1" customWidth="1"/>
    <col min="3" max="3" width="14.5703125" style="2" customWidth="1"/>
    <col min="4" max="4" width="13" style="2" customWidth="1"/>
    <col min="5" max="5" width="11.42578125" style="2" bestFit="1" customWidth="1"/>
    <col min="6" max="6" width="2.7109375" style="2" customWidth="1"/>
    <col min="7" max="16384" width="10.28515625" style="2"/>
  </cols>
  <sheetData>
    <row r="1" spans="1:4" x14ac:dyDescent="0.2">
      <c r="A1" s="1" t="s">
        <v>3</v>
      </c>
    </row>
    <row r="3" spans="1:4" s="1" customFormat="1" ht="13.5" thickBot="1" x14ac:dyDescent="0.25">
      <c r="A3" s="12" t="s">
        <v>0</v>
      </c>
      <c r="B3" s="12" t="s">
        <v>1</v>
      </c>
      <c r="C3" s="12" t="s">
        <v>2</v>
      </c>
      <c r="D3" s="27" t="s">
        <v>9</v>
      </c>
    </row>
    <row r="4" spans="1:4" ht="13.5" thickTop="1" x14ac:dyDescent="0.2">
      <c r="A4" s="3">
        <v>33</v>
      </c>
      <c r="B4" s="4">
        <v>1812</v>
      </c>
      <c r="C4" s="5">
        <v>90000</v>
      </c>
      <c r="D4" s="2">
        <f>35.036*B4+32673</f>
        <v>96158.232000000004</v>
      </c>
    </row>
    <row r="5" spans="1:4" x14ac:dyDescent="0.2">
      <c r="A5" s="3">
        <v>32</v>
      </c>
      <c r="B5" s="4">
        <v>1914</v>
      </c>
      <c r="C5" s="5">
        <v>104400</v>
      </c>
      <c r="D5" s="2">
        <f t="shared" ref="D5:D46" si="0">35.036*B5+32673</f>
        <v>99731.90400000001</v>
      </c>
    </row>
    <row r="6" spans="1:4" x14ac:dyDescent="0.2">
      <c r="A6" s="3">
        <v>32</v>
      </c>
      <c r="B6" s="4">
        <v>1842</v>
      </c>
      <c r="C6" s="5">
        <v>93300</v>
      </c>
      <c r="D6" s="2">
        <f t="shared" si="0"/>
        <v>97209.312000000005</v>
      </c>
    </row>
    <row r="7" spans="1:4" x14ac:dyDescent="0.2">
      <c r="A7" s="3">
        <v>33</v>
      </c>
      <c r="B7" s="4">
        <v>1812</v>
      </c>
      <c r="C7" s="5">
        <v>91000</v>
      </c>
      <c r="D7" s="2">
        <f t="shared" si="0"/>
        <v>96158.232000000004</v>
      </c>
    </row>
    <row r="8" spans="1:4" x14ac:dyDescent="0.2">
      <c r="A8" s="3">
        <v>32</v>
      </c>
      <c r="B8" s="4">
        <v>1836</v>
      </c>
      <c r="C8" s="5">
        <v>101900</v>
      </c>
      <c r="D8" s="2">
        <f t="shared" si="0"/>
        <v>96999.096000000005</v>
      </c>
    </row>
    <row r="9" spans="1:4" x14ac:dyDescent="0.2">
      <c r="A9" s="3">
        <v>33</v>
      </c>
      <c r="B9" s="4">
        <v>2028</v>
      </c>
      <c r="C9" s="5">
        <v>108500</v>
      </c>
      <c r="D9" s="2">
        <f t="shared" si="0"/>
        <v>103726.008</v>
      </c>
    </row>
    <row r="10" spans="1:4" x14ac:dyDescent="0.2">
      <c r="A10" s="3">
        <v>32</v>
      </c>
      <c r="B10" s="4">
        <v>1732</v>
      </c>
      <c r="C10" s="5">
        <v>87600</v>
      </c>
      <c r="D10" s="2">
        <f t="shared" si="0"/>
        <v>93355.351999999999</v>
      </c>
    </row>
    <row r="11" spans="1:4" x14ac:dyDescent="0.2">
      <c r="A11" s="3">
        <v>33</v>
      </c>
      <c r="B11" s="4">
        <v>1850</v>
      </c>
      <c r="C11" s="5">
        <v>96000</v>
      </c>
      <c r="D11" s="2">
        <f t="shared" si="0"/>
        <v>97489.600000000006</v>
      </c>
    </row>
    <row r="12" spans="1:4" x14ac:dyDescent="0.2">
      <c r="A12" s="3">
        <v>32</v>
      </c>
      <c r="B12" s="4">
        <v>1791</v>
      </c>
      <c r="C12" s="5">
        <v>89200</v>
      </c>
      <c r="D12" s="2">
        <f t="shared" si="0"/>
        <v>95422.475999999995</v>
      </c>
    </row>
    <row r="13" spans="1:4" x14ac:dyDescent="0.2">
      <c r="A13" s="3">
        <v>33</v>
      </c>
      <c r="B13" s="4">
        <v>1666</v>
      </c>
      <c r="C13" s="5">
        <v>88400</v>
      </c>
      <c r="D13" s="2">
        <f t="shared" si="0"/>
        <v>91042.975999999995</v>
      </c>
    </row>
    <row r="14" spans="1:4" x14ac:dyDescent="0.2">
      <c r="A14" s="3">
        <v>32</v>
      </c>
      <c r="B14" s="4">
        <v>1852</v>
      </c>
      <c r="C14" s="5">
        <v>100800</v>
      </c>
      <c r="D14" s="2">
        <f t="shared" si="0"/>
        <v>97559.672000000006</v>
      </c>
    </row>
    <row r="15" spans="1:4" x14ac:dyDescent="0.2">
      <c r="A15" s="3">
        <v>32</v>
      </c>
      <c r="B15" s="4">
        <v>1620</v>
      </c>
      <c r="C15" s="5">
        <v>96700</v>
      </c>
      <c r="D15" s="2">
        <f t="shared" si="0"/>
        <v>89431.32</v>
      </c>
    </row>
    <row r="16" spans="1:4" x14ac:dyDescent="0.2">
      <c r="A16" s="3">
        <v>32</v>
      </c>
      <c r="B16" s="4">
        <v>1692</v>
      </c>
      <c r="C16" s="5">
        <v>87500</v>
      </c>
      <c r="D16" s="2">
        <f t="shared" si="0"/>
        <v>91953.912000000011</v>
      </c>
    </row>
    <row r="17" spans="1:4" x14ac:dyDescent="0.2">
      <c r="A17" s="3">
        <v>32</v>
      </c>
      <c r="B17" s="4">
        <v>2372</v>
      </c>
      <c r="C17" s="5">
        <v>114000</v>
      </c>
      <c r="D17" s="2">
        <f t="shared" si="0"/>
        <v>115778.39200000001</v>
      </c>
    </row>
    <row r="18" spans="1:4" x14ac:dyDescent="0.2">
      <c r="A18" s="3">
        <v>32</v>
      </c>
      <c r="B18" s="4">
        <v>2372</v>
      </c>
      <c r="C18" s="5">
        <v>113200</v>
      </c>
      <c r="D18" s="2">
        <f t="shared" si="0"/>
        <v>115778.39200000001</v>
      </c>
    </row>
    <row r="19" spans="1:4" x14ac:dyDescent="0.2">
      <c r="A19" s="3">
        <v>33</v>
      </c>
      <c r="B19" s="4">
        <v>1666</v>
      </c>
      <c r="C19" s="5">
        <v>87500</v>
      </c>
      <c r="D19" s="2">
        <f t="shared" si="0"/>
        <v>91042.975999999995</v>
      </c>
    </row>
    <row r="20" spans="1:4" x14ac:dyDescent="0.2">
      <c r="A20" s="3">
        <v>32</v>
      </c>
      <c r="B20" s="4">
        <v>2123</v>
      </c>
      <c r="C20" s="5">
        <v>116100</v>
      </c>
      <c r="D20" s="2">
        <f t="shared" si="0"/>
        <v>107054.428</v>
      </c>
    </row>
    <row r="21" spans="1:4" x14ac:dyDescent="0.2">
      <c r="A21" s="3">
        <v>32</v>
      </c>
      <c r="B21" s="4">
        <v>1620</v>
      </c>
      <c r="C21" s="5">
        <v>94700</v>
      </c>
      <c r="D21" s="2">
        <f t="shared" si="0"/>
        <v>89431.32</v>
      </c>
    </row>
    <row r="22" spans="1:4" x14ac:dyDescent="0.2">
      <c r="A22" s="3">
        <v>32</v>
      </c>
      <c r="B22" s="4">
        <v>1731</v>
      </c>
      <c r="C22" s="5">
        <v>86400</v>
      </c>
      <c r="D22" s="2">
        <f t="shared" si="0"/>
        <v>93320.315999999992</v>
      </c>
    </row>
    <row r="23" spans="1:4" x14ac:dyDescent="0.2">
      <c r="A23" s="3">
        <v>32</v>
      </c>
      <c r="B23" s="4">
        <v>1666</v>
      </c>
      <c r="C23" s="5">
        <v>87100</v>
      </c>
      <c r="D23" s="2">
        <f t="shared" si="0"/>
        <v>91042.975999999995</v>
      </c>
    </row>
    <row r="24" spans="1:4" x14ac:dyDescent="0.2">
      <c r="A24" s="3">
        <v>28</v>
      </c>
      <c r="B24" s="4">
        <v>1520</v>
      </c>
      <c r="C24" s="5">
        <v>83400</v>
      </c>
      <c r="D24" s="2">
        <f t="shared" si="0"/>
        <v>85927.72</v>
      </c>
    </row>
    <row r="25" spans="1:4" x14ac:dyDescent="0.2">
      <c r="A25" s="3">
        <v>27</v>
      </c>
      <c r="B25" s="4">
        <v>1484</v>
      </c>
      <c r="C25" s="5">
        <v>79800</v>
      </c>
      <c r="D25" s="2">
        <f t="shared" si="0"/>
        <v>84666.423999999999</v>
      </c>
    </row>
    <row r="26" spans="1:4" x14ac:dyDescent="0.2">
      <c r="A26" s="3">
        <v>28</v>
      </c>
      <c r="B26" s="4">
        <v>1588</v>
      </c>
      <c r="C26" s="5">
        <v>81500</v>
      </c>
      <c r="D26" s="2">
        <f t="shared" si="0"/>
        <v>88310.168000000005</v>
      </c>
    </row>
    <row r="27" spans="1:4" x14ac:dyDescent="0.2">
      <c r="A27" s="3">
        <v>28</v>
      </c>
      <c r="B27" s="4">
        <v>1598</v>
      </c>
      <c r="C27" s="5">
        <v>87100</v>
      </c>
      <c r="D27" s="2">
        <f t="shared" si="0"/>
        <v>88660.528000000006</v>
      </c>
    </row>
    <row r="28" spans="1:4" x14ac:dyDescent="0.2">
      <c r="A28" s="3">
        <v>28</v>
      </c>
      <c r="B28" s="4">
        <v>1484</v>
      </c>
      <c r="C28" s="5">
        <v>82600</v>
      </c>
      <c r="D28" s="2">
        <f t="shared" si="0"/>
        <v>84666.423999999999</v>
      </c>
    </row>
    <row r="29" spans="1:4" x14ac:dyDescent="0.2">
      <c r="A29" s="3">
        <v>28</v>
      </c>
      <c r="B29" s="4">
        <v>1484</v>
      </c>
      <c r="C29" s="5">
        <v>78800</v>
      </c>
      <c r="D29" s="2">
        <f t="shared" si="0"/>
        <v>84666.423999999999</v>
      </c>
    </row>
    <row r="30" spans="1:4" x14ac:dyDescent="0.2">
      <c r="A30" s="3">
        <v>28</v>
      </c>
      <c r="B30" s="4">
        <v>1520</v>
      </c>
      <c r="C30" s="5">
        <v>87600</v>
      </c>
      <c r="D30" s="2">
        <f t="shared" si="0"/>
        <v>85927.72</v>
      </c>
    </row>
    <row r="31" spans="1:4" x14ac:dyDescent="0.2">
      <c r="A31" s="3">
        <v>27</v>
      </c>
      <c r="B31" s="4">
        <v>1701</v>
      </c>
      <c r="C31" s="5">
        <v>94200</v>
      </c>
      <c r="D31" s="2">
        <f t="shared" si="0"/>
        <v>92269.236000000004</v>
      </c>
    </row>
    <row r="32" spans="1:4" x14ac:dyDescent="0.2">
      <c r="A32" s="3">
        <v>28</v>
      </c>
      <c r="B32" s="4">
        <v>1484</v>
      </c>
      <c r="C32" s="5">
        <v>82000</v>
      </c>
      <c r="D32" s="2">
        <f t="shared" si="0"/>
        <v>84666.423999999999</v>
      </c>
    </row>
    <row r="33" spans="1:4" x14ac:dyDescent="0.2">
      <c r="A33" s="3">
        <v>28</v>
      </c>
      <c r="B33" s="4">
        <v>1468</v>
      </c>
      <c r="C33" s="5">
        <v>88100</v>
      </c>
      <c r="D33" s="2">
        <f t="shared" si="0"/>
        <v>84105.847999999998</v>
      </c>
    </row>
    <row r="34" spans="1:4" x14ac:dyDescent="0.2">
      <c r="A34" s="3">
        <v>28</v>
      </c>
      <c r="B34" s="4">
        <v>1520</v>
      </c>
      <c r="C34" s="5">
        <v>88100</v>
      </c>
      <c r="D34" s="2">
        <f t="shared" si="0"/>
        <v>85927.72</v>
      </c>
    </row>
    <row r="35" spans="1:4" x14ac:dyDescent="0.2">
      <c r="A35" s="3">
        <v>27</v>
      </c>
      <c r="B35" s="4">
        <v>1520</v>
      </c>
      <c r="C35" s="5">
        <v>88600</v>
      </c>
      <c r="D35" s="2">
        <f t="shared" si="0"/>
        <v>85927.72</v>
      </c>
    </row>
    <row r="36" spans="1:4" x14ac:dyDescent="0.2">
      <c r="A36" s="3">
        <v>27</v>
      </c>
      <c r="B36" s="4">
        <v>1484</v>
      </c>
      <c r="C36" s="5">
        <v>76600</v>
      </c>
      <c r="D36" s="2">
        <f t="shared" si="0"/>
        <v>84666.423999999999</v>
      </c>
    </row>
    <row r="37" spans="1:4" x14ac:dyDescent="0.2">
      <c r="A37" s="3">
        <v>28</v>
      </c>
      <c r="B37" s="4">
        <v>1520</v>
      </c>
      <c r="C37" s="5">
        <v>84400</v>
      </c>
      <c r="D37" s="2">
        <f t="shared" si="0"/>
        <v>85927.72</v>
      </c>
    </row>
    <row r="38" spans="1:4" x14ac:dyDescent="0.2">
      <c r="A38" s="3">
        <v>27</v>
      </c>
      <c r="B38" s="4">
        <v>1668</v>
      </c>
      <c r="C38" s="5">
        <v>90900</v>
      </c>
      <c r="D38" s="2">
        <f t="shared" si="0"/>
        <v>91113.04800000001</v>
      </c>
    </row>
    <row r="39" spans="1:4" x14ac:dyDescent="0.2">
      <c r="A39" s="3">
        <v>28</v>
      </c>
      <c r="B39" s="4">
        <v>1588</v>
      </c>
      <c r="C39" s="5">
        <v>81000</v>
      </c>
      <c r="D39" s="2">
        <f t="shared" si="0"/>
        <v>88310.168000000005</v>
      </c>
    </row>
    <row r="40" spans="1:4" x14ac:dyDescent="0.2">
      <c r="A40" s="3">
        <v>28</v>
      </c>
      <c r="B40" s="4">
        <v>1784</v>
      </c>
      <c r="C40" s="5">
        <v>91300</v>
      </c>
      <c r="D40" s="2">
        <f t="shared" si="0"/>
        <v>95177.224000000002</v>
      </c>
    </row>
    <row r="41" spans="1:4" x14ac:dyDescent="0.2">
      <c r="A41" s="3">
        <v>27</v>
      </c>
      <c r="B41" s="4">
        <v>1484</v>
      </c>
      <c r="C41" s="5">
        <v>81300</v>
      </c>
      <c r="D41" s="2">
        <f t="shared" si="0"/>
        <v>84666.423999999999</v>
      </c>
    </row>
    <row r="42" spans="1:4" x14ac:dyDescent="0.2">
      <c r="A42" s="3">
        <v>27</v>
      </c>
      <c r="B42" s="4">
        <v>1520</v>
      </c>
      <c r="C42" s="5">
        <v>100700</v>
      </c>
      <c r="D42" s="2">
        <f t="shared" si="0"/>
        <v>85927.72</v>
      </c>
    </row>
    <row r="43" spans="1:4" x14ac:dyDescent="0.2">
      <c r="A43" s="3">
        <v>28</v>
      </c>
      <c r="B43" s="4">
        <v>1520</v>
      </c>
      <c r="C43" s="5">
        <v>87200</v>
      </c>
      <c r="D43" s="2">
        <f t="shared" si="0"/>
        <v>85927.72</v>
      </c>
    </row>
    <row r="44" spans="1:4" x14ac:dyDescent="0.2">
      <c r="A44" s="3">
        <v>27</v>
      </c>
      <c r="B44" s="4">
        <v>1684</v>
      </c>
      <c r="C44" s="5">
        <v>96700</v>
      </c>
      <c r="D44" s="2">
        <f t="shared" si="0"/>
        <v>91673.624000000011</v>
      </c>
    </row>
    <row r="45" spans="1:4" x14ac:dyDescent="0.2">
      <c r="A45" s="3">
        <v>27</v>
      </c>
      <c r="B45" s="4">
        <v>1581</v>
      </c>
      <c r="C45" s="5">
        <v>120700</v>
      </c>
      <c r="D45" s="2">
        <f t="shared" si="0"/>
        <v>88064.915999999997</v>
      </c>
    </row>
    <row r="46" spans="1:4" x14ac:dyDescent="0.2">
      <c r="B46" s="17">
        <v>1800</v>
      </c>
      <c r="D46" s="2">
        <f t="shared" si="0"/>
        <v>95737.8</v>
      </c>
    </row>
    <row r="47" spans="1:4" x14ac:dyDescent="0.2">
      <c r="D47" s="16">
        <f>TREND(C4:C45, B4:B45, 1800)</f>
        <v>95738.690547492704</v>
      </c>
    </row>
  </sheetData>
  <phoneticPr fontId="0" type="noConversion"/>
  <pageMargins left="0.5" right="0.4" top="0.83333333333333337" bottom="0.66666666666666663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zoomScalePageLayoutView="150" workbookViewId="0">
      <selection activeCell="G37" sqref="G37"/>
    </sheetView>
  </sheetViews>
  <sheetFormatPr defaultColWidth="10.28515625" defaultRowHeight="12.75" x14ac:dyDescent="0.2"/>
  <cols>
    <col min="1" max="1" width="19.140625" style="2" bestFit="1" customWidth="1"/>
    <col min="2" max="2" width="12.140625" style="2" bestFit="1" customWidth="1"/>
    <col min="3" max="3" width="7.42578125" style="2" bestFit="1" customWidth="1"/>
    <col min="4" max="4" width="13.140625" style="2" bestFit="1" customWidth="1"/>
    <col min="5" max="5" width="7.42578125" style="2" bestFit="1" customWidth="1"/>
    <col min="6" max="6" width="10.7109375" style="2" customWidth="1"/>
    <col min="7" max="16384" width="10.28515625" style="2"/>
  </cols>
  <sheetData>
    <row r="1" spans="1:5" x14ac:dyDescent="0.2">
      <c r="A1" s="1" t="s">
        <v>3</v>
      </c>
    </row>
    <row r="3" spans="1:5" s="1" customFormat="1" ht="13.5" thickBot="1" x14ac:dyDescent="0.25">
      <c r="A3" s="12" t="s">
        <v>0</v>
      </c>
      <c r="B3" s="12" t="s">
        <v>1</v>
      </c>
      <c r="C3" s="13" t="s">
        <v>6</v>
      </c>
      <c r="D3" s="12" t="s">
        <v>2</v>
      </c>
      <c r="E3" s="13" t="s">
        <v>6</v>
      </c>
    </row>
    <row r="4" spans="1:5" ht="13.5" thickTop="1" x14ac:dyDescent="0.2">
      <c r="A4" s="3">
        <v>33</v>
      </c>
      <c r="B4" s="4">
        <v>1812</v>
      </c>
      <c r="C4" s="10">
        <f>(B4-$B$46)/$B$47</f>
        <v>0.53000920796950535</v>
      </c>
      <c r="D4" s="5">
        <v>90000</v>
      </c>
      <c r="E4" s="11">
        <f>(D4-$D$46)/$D$47</f>
        <v>-0.19606096828826466</v>
      </c>
    </row>
    <row r="5" spans="1:5" x14ac:dyDescent="0.2">
      <c r="A5" s="3">
        <v>32</v>
      </c>
      <c r="B5" s="4">
        <v>1914</v>
      </c>
      <c r="C5" s="10">
        <f t="shared" ref="C5:C45" si="0">(B5-$B$46)/$B$47</f>
        <v>0.99310515880396621</v>
      </c>
      <c r="D5" s="5">
        <v>104400</v>
      </c>
      <c r="E5" s="11">
        <f t="shared" ref="E5:E45" si="1">(D5-$D$46)/$D$47</f>
        <v>1.168469222974595</v>
      </c>
    </row>
    <row r="6" spans="1:5" x14ac:dyDescent="0.2">
      <c r="A6" s="3">
        <v>32</v>
      </c>
      <c r="B6" s="4">
        <v>1842</v>
      </c>
      <c r="C6" s="10">
        <f t="shared" si="0"/>
        <v>0.66621389939140552</v>
      </c>
      <c r="D6" s="5">
        <v>93300</v>
      </c>
      <c r="E6" s="11">
        <f t="shared" si="1"/>
        <v>0.11664386720947402</v>
      </c>
    </row>
    <row r="7" spans="1:5" x14ac:dyDescent="0.2">
      <c r="A7" s="3">
        <v>33</v>
      </c>
      <c r="B7" s="4">
        <v>1812</v>
      </c>
      <c r="C7" s="10">
        <f t="shared" si="0"/>
        <v>0.53000920796950535</v>
      </c>
      <c r="D7" s="5">
        <v>91000</v>
      </c>
      <c r="E7" s="11">
        <f t="shared" si="1"/>
        <v>-0.10130192722834384</v>
      </c>
    </row>
    <row r="8" spans="1:5" x14ac:dyDescent="0.2">
      <c r="A8" s="3">
        <v>32</v>
      </c>
      <c r="B8" s="4">
        <v>1836</v>
      </c>
      <c r="C8" s="10">
        <f t="shared" si="0"/>
        <v>0.63897296110702551</v>
      </c>
      <c r="D8" s="5">
        <v>101900</v>
      </c>
      <c r="E8" s="11">
        <f t="shared" si="1"/>
        <v>0.93157162032479301</v>
      </c>
    </row>
    <row r="9" spans="1:5" x14ac:dyDescent="0.2">
      <c r="A9" s="3">
        <v>33</v>
      </c>
      <c r="B9" s="4">
        <v>2028</v>
      </c>
      <c r="C9" s="10">
        <f t="shared" si="0"/>
        <v>1.5106829862071871</v>
      </c>
      <c r="D9" s="5">
        <v>108500</v>
      </c>
      <c r="E9" s="11">
        <f t="shared" si="1"/>
        <v>1.5569812913202703</v>
      </c>
    </row>
    <row r="10" spans="1:5" x14ac:dyDescent="0.2">
      <c r="A10" s="3">
        <v>32</v>
      </c>
      <c r="B10" s="4">
        <v>1732</v>
      </c>
      <c r="C10" s="10">
        <f t="shared" si="0"/>
        <v>0.1667966975111046</v>
      </c>
      <c r="D10" s="5">
        <v>87600</v>
      </c>
      <c r="E10" s="11">
        <f t="shared" si="1"/>
        <v>-0.42348266683207458</v>
      </c>
    </row>
    <row r="11" spans="1:5" x14ac:dyDescent="0.2">
      <c r="A11" s="3">
        <v>33</v>
      </c>
      <c r="B11" s="4">
        <v>1850</v>
      </c>
      <c r="C11" s="10">
        <f t="shared" si="0"/>
        <v>0.70253515043724568</v>
      </c>
      <c r="D11" s="5">
        <v>96000</v>
      </c>
      <c r="E11" s="11">
        <f t="shared" si="1"/>
        <v>0.3724932780712602</v>
      </c>
    </row>
    <row r="12" spans="1:5" x14ac:dyDescent="0.2">
      <c r="A12" s="3">
        <v>32</v>
      </c>
      <c r="B12" s="4">
        <v>1791</v>
      </c>
      <c r="C12" s="10">
        <f t="shared" si="0"/>
        <v>0.43466592397417514</v>
      </c>
      <c r="D12" s="5">
        <v>89200</v>
      </c>
      <c r="E12" s="11">
        <f t="shared" si="1"/>
        <v>-0.2718682011362013</v>
      </c>
    </row>
    <row r="13" spans="1:5" x14ac:dyDescent="0.2">
      <c r="A13" s="3">
        <v>33</v>
      </c>
      <c r="B13" s="4">
        <v>1666</v>
      </c>
      <c r="C13" s="10">
        <f t="shared" si="0"/>
        <v>-0.13285362361707598</v>
      </c>
      <c r="D13" s="5">
        <v>88400</v>
      </c>
      <c r="E13" s="11">
        <f t="shared" si="1"/>
        <v>-0.34767543398413797</v>
      </c>
    </row>
    <row r="14" spans="1:5" x14ac:dyDescent="0.2">
      <c r="A14" s="3">
        <v>32</v>
      </c>
      <c r="B14" s="4">
        <v>1852</v>
      </c>
      <c r="C14" s="10">
        <f t="shared" si="0"/>
        <v>0.71161546319870561</v>
      </c>
      <c r="D14" s="5">
        <v>100800</v>
      </c>
      <c r="E14" s="11">
        <f t="shared" si="1"/>
        <v>0.8273366751588801</v>
      </c>
    </row>
    <row r="15" spans="1:5" x14ac:dyDescent="0.2">
      <c r="A15" s="3">
        <v>32</v>
      </c>
      <c r="B15" s="4">
        <v>1620</v>
      </c>
      <c r="C15" s="10">
        <f t="shared" si="0"/>
        <v>-0.34170081713065636</v>
      </c>
      <c r="D15" s="5">
        <v>96700</v>
      </c>
      <c r="E15" s="11">
        <f t="shared" si="1"/>
        <v>0.43882460681320479</v>
      </c>
    </row>
    <row r="16" spans="1:5" x14ac:dyDescent="0.2">
      <c r="A16" s="3">
        <v>32</v>
      </c>
      <c r="B16" s="4">
        <v>1692</v>
      </c>
      <c r="C16" s="10">
        <f t="shared" si="0"/>
        <v>-1.4809557718095751E-2</v>
      </c>
      <c r="D16" s="5">
        <v>87500</v>
      </c>
      <c r="E16" s="11">
        <f t="shared" si="1"/>
        <v>-0.43295857093806667</v>
      </c>
    </row>
    <row r="17" spans="1:5" x14ac:dyDescent="0.2">
      <c r="A17" s="3">
        <v>32</v>
      </c>
      <c r="B17" s="4">
        <v>2372</v>
      </c>
      <c r="C17" s="10">
        <f t="shared" si="0"/>
        <v>3.0724967811783102</v>
      </c>
      <c r="D17" s="5">
        <v>114000</v>
      </c>
      <c r="E17" s="11">
        <f t="shared" si="1"/>
        <v>2.0781560171498348</v>
      </c>
    </row>
    <row r="18" spans="1:5" x14ac:dyDescent="0.2">
      <c r="A18" s="3">
        <v>32</v>
      </c>
      <c r="B18" s="4">
        <v>2372</v>
      </c>
      <c r="C18" s="10">
        <f t="shared" si="0"/>
        <v>3.0724967811783102</v>
      </c>
      <c r="D18" s="5">
        <v>113200</v>
      </c>
      <c r="E18" s="11">
        <f t="shared" si="1"/>
        <v>2.0023487843018981</v>
      </c>
    </row>
    <row r="19" spans="1:5" x14ac:dyDescent="0.2">
      <c r="A19" s="3">
        <v>33</v>
      </c>
      <c r="B19" s="4">
        <v>1666</v>
      </c>
      <c r="C19" s="10">
        <f t="shared" si="0"/>
        <v>-0.13285362361707598</v>
      </c>
      <c r="D19" s="5">
        <v>87500</v>
      </c>
      <c r="E19" s="11">
        <f t="shared" si="1"/>
        <v>-0.43295857093806667</v>
      </c>
    </row>
    <row r="20" spans="1:5" x14ac:dyDescent="0.2">
      <c r="A20" s="3">
        <v>32</v>
      </c>
      <c r="B20" s="4">
        <v>2123</v>
      </c>
      <c r="C20" s="10">
        <f t="shared" si="0"/>
        <v>1.9419978423765381</v>
      </c>
      <c r="D20" s="5">
        <v>116100</v>
      </c>
      <c r="E20" s="11">
        <f t="shared" si="1"/>
        <v>2.2771500033756684</v>
      </c>
    </row>
    <row r="21" spans="1:5" x14ac:dyDescent="0.2">
      <c r="A21" s="3">
        <v>32</v>
      </c>
      <c r="B21" s="4">
        <v>1620</v>
      </c>
      <c r="C21" s="10">
        <f t="shared" si="0"/>
        <v>-0.34170081713065636</v>
      </c>
      <c r="D21" s="5">
        <v>94700</v>
      </c>
      <c r="E21" s="11">
        <f t="shared" si="1"/>
        <v>0.24930652469336315</v>
      </c>
    </row>
    <row r="22" spans="1:5" x14ac:dyDescent="0.2">
      <c r="A22" s="3">
        <v>32</v>
      </c>
      <c r="B22" s="4">
        <v>1731</v>
      </c>
      <c r="C22" s="10">
        <f t="shared" si="0"/>
        <v>0.16225654113037458</v>
      </c>
      <c r="D22" s="5">
        <v>86400</v>
      </c>
      <c r="E22" s="11">
        <f t="shared" si="1"/>
        <v>-0.53719351610397958</v>
      </c>
    </row>
    <row r="23" spans="1:5" x14ac:dyDescent="0.2">
      <c r="A23" s="3">
        <v>32</v>
      </c>
      <c r="B23" s="4">
        <v>1666</v>
      </c>
      <c r="C23" s="10">
        <f t="shared" si="0"/>
        <v>-0.13285362361707598</v>
      </c>
      <c r="D23" s="5">
        <v>87100</v>
      </c>
      <c r="E23" s="11">
        <f t="shared" si="1"/>
        <v>-0.470862187362035</v>
      </c>
    </row>
    <row r="24" spans="1:5" x14ac:dyDescent="0.2">
      <c r="A24" s="3">
        <v>28</v>
      </c>
      <c r="B24" s="4">
        <v>1520</v>
      </c>
      <c r="C24" s="10">
        <f t="shared" si="0"/>
        <v>-0.7957164552036573</v>
      </c>
      <c r="D24" s="5">
        <v>83400</v>
      </c>
      <c r="E24" s="11">
        <f t="shared" si="1"/>
        <v>-0.82147063928374198</v>
      </c>
    </row>
    <row r="25" spans="1:5" x14ac:dyDescent="0.2">
      <c r="A25" s="3">
        <v>27</v>
      </c>
      <c r="B25" s="4">
        <v>1484</v>
      </c>
      <c r="C25" s="10">
        <f t="shared" si="0"/>
        <v>-0.9591620849099376</v>
      </c>
      <c r="D25" s="5">
        <v>79800</v>
      </c>
      <c r="E25" s="11">
        <f t="shared" si="1"/>
        <v>-1.1626031870994569</v>
      </c>
    </row>
    <row r="26" spans="1:5" x14ac:dyDescent="0.2">
      <c r="A26" s="3">
        <v>28</v>
      </c>
      <c r="B26" s="4">
        <v>1588</v>
      </c>
      <c r="C26" s="10">
        <f t="shared" si="0"/>
        <v>-0.48698582131401663</v>
      </c>
      <c r="D26" s="5">
        <v>81500</v>
      </c>
      <c r="E26" s="11">
        <f t="shared" si="1"/>
        <v>-1.0015128172975916</v>
      </c>
    </row>
    <row r="27" spans="1:5" x14ac:dyDescent="0.2">
      <c r="A27" s="3">
        <v>28</v>
      </c>
      <c r="B27" s="4">
        <v>1598</v>
      </c>
      <c r="C27" s="10">
        <f t="shared" si="0"/>
        <v>-0.44158425750671659</v>
      </c>
      <c r="D27" s="5">
        <v>87100</v>
      </c>
      <c r="E27" s="11">
        <f t="shared" si="1"/>
        <v>-0.470862187362035</v>
      </c>
    </row>
    <row r="28" spans="1:5" x14ac:dyDescent="0.2">
      <c r="A28" s="3">
        <v>28</v>
      </c>
      <c r="B28" s="4">
        <v>1484</v>
      </c>
      <c r="C28" s="10">
        <f t="shared" si="0"/>
        <v>-0.9591620849099376</v>
      </c>
      <c r="D28" s="5">
        <v>82600</v>
      </c>
      <c r="E28" s="11">
        <f t="shared" si="1"/>
        <v>-0.89727787213167864</v>
      </c>
    </row>
    <row r="29" spans="1:5" x14ac:dyDescent="0.2">
      <c r="A29" s="3">
        <v>28</v>
      </c>
      <c r="B29" s="4">
        <v>1484</v>
      </c>
      <c r="C29" s="10">
        <f t="shared" si="0"/>
        <v>-0.9591620849099376</v>
      </c>
      <c r="D29" s="5">
        <v>78800</v>
      </c>
      <c r="E29" s="11">
        <f t="shared" si="1"/>
        <v>-1.2573622281593777</v>
      </c>
    </row>
    <row r="30" spans="1:5" x14ac:dyDescent="0.2">
      <c r="A30" s="3">
        <v>28</v>
      </c>
      <c r="B30" s="4">
        <v>1520</v>
      </c>
      <c r="C30" s="10">
        <f t="shared" si="0"/>
        <v>-0.7957164552036573</v>
      </c>
      <c r="D30" s="5">
        <v>87600</v>
      </c>
      <c r="E30" s="11">
        <f t="shared" si="1"/>
        <v>-0.42348266683207458</v>
      </c>
    </row>
    <row r="31" spans="1:5" x14ac:dyDescent="0.2">
      <c r="A31" s="3">
        <v>27</v>
      </c>
      <c r="B31" s="4">
        <v>1701</v>
      </c>
      <c r="C31" s="10">
        <f t="shared" si="0"/>
        <v>2.605184970847433E-2</v>
      </c>
      <c r="D31" s="5">
        <v>94200</v>
      </c>
      <c r="E31" s="11">
        <f t="shared" si="1"/>
        <v>0.20192700416340273</v>
      </c>
    </row>
    <row r="32" spans="1:5" x14ac:dyDescent="0.2">
      <c r="A32" s="3">
        <v>28</v>
      </c>
      <c r="B32" s="4">
        <v>1484</v>
      </c>
      <c r="C32" s="10">
        <f t="shared" si="0"/>
        <v>-0.9591620849099376</v>
      </c>
      <c r="D32" s="5">
        <v>82000</v>
      </c>
      <c r="E32" s="11">
        <f t="shared" si="1"/>
        <v>-0.95413329676763114</v>
      </c>
    </row>
    <row r="33" spans="1:5" x14ac:dyDescent="0.2">
      <c r="A33" s="3">
        <v>28</v>
      </c>
      <c r="B33" s="4">
        <v>1468</v>
      </c>
      <c r="C33" s="10">
        <f t="shared" si="0"/>
        <v>-1.0318045870016177</v>
      </c>
      <c r="D33" s="5">
        <v>88100</v>
      </c>
      <c r="E33" s="11">
        <f t="shared" si="1"/>
        <v>-0.37610314630211417</v>
      </c>
    </row>
    <row r="34" spans="1:5" x14ac:dyDescent="0.2">
      <c r="A34" s="3">
        <v>28</v>
      </c>
      <c r="B34" s="4">
        <v>1520</v>
      </c>
      <c r="C34" s="10">
        <f t="shared" si="0"/>
        <v>-0.7957164552036573</v>
      </c>
      <c r="D34" s="5">
        <v>88100</v>
      </c>
      <c r="E34" s="11">
        <f t="shared" si="1"/>
        <v>-0.37610314630211417</v>
      </c>
    </row>
    <row r="35" spans="1:5" x14ac:dyDescent="0.2">
      <c r="A35" s="3">
        <v>27</v>
      </c>
      <c r="B35" s="4">
        <v>1520</v>
      </c>
      <c r="C35" s="10">
        <f t="shared" si="0"/>
        <v>-0.7957164552036573</v>
      </c>
      <c r="D35" s="5">
        <v>88600</v>
      </c>
      <c r="E35" s="11">
        <f t="shared" si="1"/>
        <v>-0.3287236257721538</v>
      </c>
    </row>
    <row r="36" spans="1:5" x14ac:dyDescent="0.2">
      <c r="A36" s="3">
        <v>27</v>
      </c>
      <c r="B36" s="4">
        <v>1484</v>
      </c>
      <c r="C36" s="10">
        <f t="shared" si="0"/>
        <v>-0.9591620849099376</v>
      </c>
      <c r="D36" s="5">
        <v>76600</v>
      </c>
      <c r="E36" s="11">
        <f t="shared" si="1"/>
        <v>-1.4658321184912035</v>
      </c>
    </row>
    <row r="37" spans="1:5" x14ac:dyDescent="0.2">
      <c r="A37" s="3">
        <v>28</v>
      </c>
      <c r="B37" s="4">
        <v>1520</v>
      </c>
      <c r="C37" s="10">
        <f t="shared" si="0"/>
        <v>-0.7957164552036573</v>
      </c>
      <c r="D37" s="5">
        <v>84400</v>
      </c>
      <c r="E37" s="11">
        <f t="shared" si="1"/>
        <v>-0.72671159822382114</v>
      </c>
    </row>
    <row r="38" spans="1:5" x14ac:dyDescent="0.2">
      <c r="A38" s="3">
        <v>27</v>
      </c>
      <c r="B38" s="4">
        <v>1668</v>
      </c>
      <c r="C38" s="10">
        <f t="shared" si="0"/>
        <v>-0.12377331085561596</v>
      </c>
      <c r="D38" s="5">
        <v>90900</v>
      </c>
      <c r="E38" s="11">
        <f t="shared" si="1"/>
        <v>-0.11077783133433593</v>
      </c>
    </row>
    <row r="39" spans="1:5" x14ac:dyDescent="0.2">
      <c r="A39" s="3">
        <v>28</v>
      </c>
      <c r="B39" s="4">
        <v>1588</v>
      </c>
      <c r="C39" s="10">
        <f t="shared" si="0"/>
        <v>-0.48698582131401663</v>
      </c>
      <c r="D39" s="5">
        <v>81000</v>
      </c>
      <c r="E39" s="11">
        <f t="shared" si="1"/>
        <v>-1.0488923378275519</v>
      </c>
    </row>
    <row r="40" spans="1:5" x14ac:dyDescent="0.2">
      <c r="A40" s="3">
        <v>28</v>
      </c>
      <c r="B40" s="4">
        <v>1784</v>
      </c>
      <c r="C40" s="10">
        <f t="shared" si="0"/>
        <v>0.40288482930906505</v>
      </c>
      <c r="D40" s="5">
        <v>91300</v>
      </c>
      <c r="E40" s="11">
        <f t="shared" si="1"/>
        <v>-7.2874214910367607E-2</v>
      </c>
    </row>
    <row r="41" spans="1:5" x14ac:dyDescent="0.2">
      <c r="A41" s="3">
        <v>27</v>
      </c>
      <c r="B41" s="4">
        <v>1484</v>
      </c>
      <c r="C41" s="10">
        <f t="shared" si="0"/>
        <v>-0.9591620849099376</v>
      </c>
      <c r="D41" s="5">
        <v>81300</v>
      </c>
      <c r="E41" s="11">
        <f t="shared" si="1"/>
        <v>-1.0204646255095757</v>
      </c>
    </row>
    <row r="42" spans="1:5" x14ac:dyDescent="0.2">
      <c r="A42" s="3">
        <v>27</v>
      </c>
      <c r="B42" s="4">
        <v>1520</v>
      </c>
      <c r="C42" s="10">
        <f t="shared" si="0"/>
        <v>-0.7957164552036573</v>
      </c>
      <c r="D42" s="5">
        <v>100700</v>
      </c>
      <c r="E42" s="11">
        <f t="shared" si="1"/>
        <v>0.81786077105288801</v>
      </c>
    </row>
    <row r="43" spans="1:5" x14ac:dyDescent="0.2">
      <c r="A43" s="3">
        <v>28</v>
      </c>
      <c r="B43" s="4">
        <v>1520</v>
      </c>
      <c r="C43" s="10">
        <f t="shared" si="0"/>
        <v>-0.7957164552036573</v>
      </c>
      <c r="D43" s="5">
        <v>87200</v>
      </c>
      <c r="E43" s="11">
        <f t="shared" si="1"/>
        <v>-0.46138628325604292</v>
      </c>
    </row>
    <row r="44" spans="1:5" x14ac:dyDescent="0.2">
      <c r="A44" s="3">
        <v>27</v>
      </c>
      <c r="B44" s="4">
        <v>1684</v>
      </c>
      <c r="C44" s="10">
        <f t="shared" si="0"/>
        <v>-5.1130808763935817E-2</v>
      </c>
      <c r="D44" s="5">
        <v>96700</v>
      </c>
      <c r="E44" s="11">
        <f t="shared" si="1"/>
        <v>0.43882460681320479</v>
      </c>
    </row>
    <row r="45" spans="1:5" ht="13.5" thickBot="1" x14ac:dyDescent="0.25">
      <c r="A45" s="6">
        <v>27</v>
      </c>
      <c r="B45" s="7">
        <v>1581</v>
      </c>
      <c r="C45" s="14">
        <f t="shared" si="0"/>
        <v>-0.51876691597912672</v>
      </c>
      <c r="D45" s="8">
        <v>120700</v>
      </c>
      <c r="E45" s="15">
        <f t="shared" si="1"/>
        <v>2.713041592251304</v>
      </c>
    </row>
    <row r="46" spans="1:5" ht="13.5" thickTop="1" x14ac:dyDescent="0.2">
      <c r="A46" s="2" t="s">
        <v>4</v>
      </c>
      <c r="B46" s="9">
        <f>AVERAGE(B4:B45)</f>
        <v>1695.2619047619048</v>
      </c>
      <c r="D46" s="9">
        <f>AVERAGE(D4:D45)</f>
        <v>92069.047619047618</v>
      </c>
    </row>
    <row r="47" spans="1:5" x14ac:dyDescent="0.2">
      <c r="A47" s="2" t="s">
        <v>5</v>
      </c>
      <c r="B47" s="11">
        <f>_xlfn.STDEV.S(B4:B45)</f>
        <v>220.25673041667579</v>
      </c>
      <c r="D47" s="11">
        <f>_xlfn.STDEV.S(D4:D45)</f>
        <v>10553.082732946303</v>
      </c>
    </row>
  </sheetData>
  <pageMargins left="0.5" right="0.4" top="0.83333333333333337" bottom="0.66666666666666663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G12" sqref="G12"/>
    </sheetView>
  </sheetViews>
  <sheetFormatPr defaultColWidth="8.85546875" defaultRowHeight="12.75" x14ac:dyDescent="0.2"/>
  <cols>
    <col min="1" max="1" width="19.140625" bestFit="1" customWidth="1"/>
    <col min="2" max="2" width="12.140625" bestFit="1" customWidth="1"/>
    <col min="3" max="3" width="13.140625" bestFit="1" customWidth="1"/>
    <col min="4" max="4" width="15.28515625" bestFit="1" customWidth="1"/>
    <col min="5" max="5" width="11.42578125" bestFit="1" customWidth="1"/>
    <col min="8" max="8" width="10.140625" bestFit="1" customWidth="1"/>
    <col min="10" max="12" width="16.7109375" customWidth="1"/>
  </cols>
  <sheetData>
    <row r="1" spans="1:12" ht="15" x14ac:dyDescent="0.25">
      <c r="A1" s="1" t="s">
        <v>3</v>
      </c>
      <c r="B1" s="2"/>
      <c r="C1" s="18" t="s">
        <v>7</v>
      </c>
      <c r="D1" s="19">
        <v>32673</v>
      </c>
    </row>
    <row r="2" spans="1:12" ht="15" x14ac:dyDescent="0.25">
      <c r="A2" s="2"/>
      <c r="B2" s="2"/>
      <c r="C2" s="18" t="s">
        <v>8</v>
      </c>
      <c r="D2" s="19">
        <v>35.036000000000001</v>
      </c>
    </row>
    <row r="3" spans="1:12" x14ac:dyDescent="0.2">
      <c r="A3" s="2"/>
      <c r="B3" s="2"/>
      <c r="C3" s="2"/>
    </row>
    <row r="4" spans="1:12" s="23" customFormat="1" ht="15.75" thickBot="1" x14ac:dyDescent="0.3">
      <c r="A4" s="20" t="s">
        <v>0</v>
      </c>
      <c r="B4" s="20" t="s">
        <v>1</v>
      </c>
      <c r="C4" s="20" t="s">
        <v>2</v>
      </c>
      <c r="D4" s="21" t="s">
        <v>9</v>
      </c>
      <c r="E4" s="22" t="s">
        <v>10</v>
      </c>
      <c r="J4" s="22" t="s">
        <v>11</v>
      </c>
      <c r="K4" s="22" t="s">
        <v>12</v>
      </c>
      <c r="L4" s="22" t="s">
        <v>13</v>
      </c>
    </row>
    <row r="5" spans="1:12" ht="15.75" thickTop="1" x14ac:dyDescent="0.25">
      <c r="A5" s="3">
        <v>33</v>
      </c>
      <c r="B5" s="4">
        <v>1812</v>
      </c>
      <c r="C5" s="5">
        <v>90000</v>
      </c>
      <c r="D5" s="24">
        <f>$D$1+$D$2*B5</f>
        <v>96158.232000000004</v>
      </c>
      <c r="E5" s="25">
        <f>C5-D5</f>
        <v>-6158.2320000000036</v>
      </c>
      <c r="G5" s="26" t="s">
        <v>14</v>
      </c>
      <c r="H5" s="25">
        <f>MIN(E5:E46)</f>
        <v>-8066.4239999999991</v>
      </c>
      <c r="J5" s="19">
        <v>-10000</v>
      </c>
      <c r="K5">
        <f>COUNTIF($E$5:$E$46,"&lt;"&amp;J5)</f>
        <v>0</v>
      </c>
      <c r="L5">
        <v>0</v>
      </c>
    </row>
    <row r="6" spans="1:12" ht="15" x14ac:dyDescent="0.25">
      <c r="A6" s="3">
        <v>32</v>
      </c>
      <c r="B6" s="4">
        <v>1914</v>
      </c>
      <c r="C6" s="5">
        <v>104400</v>
      </c>
      <c r="D6" s="24">
        <f t="shared" ref="D6:D46" si="0">$D$1+$D$2*B6</f>
        <v>99731.90400000001</v>
      </c>
      <c r="E6" s="25">
        <f t="shared" ref="E6:E46" si="1">C6-D6</f>
        <v>4668.0959999999905</v>
      </c>
      <c r="G6" s="26" t="s">
        <v>15</v>
      </c>
      <c r="H6" s="25">
        <f>MAX(E5:E46)</f>
        <v>32635.084000000003</v>
      </c>
      <c r="J6" s="19">
        <v>-7500</v>
      </c>
      <c r="K6">
        <f t="shared" ref="K6:K23" si="2">COUNTIF($E$5:$E$46,"&lt;"&amp;J6)</f>
        <v>1</v>
      </c>
      <c r="L6">
        <f>K6-K5</f>
        <v>1</v>
      </c>
    </row>
    <row r="7" spans="1:12" x14ac:dyDescent="0.2">
      <c r="A7" s="3">
        <v>32</v>
      </c>
      <c r="B7" s="4">
        <v>1842</v>
      </c>
      <c r="C7" s="5">
        <v>93300</v>
      </c>
      <c r="D7" s="24">
        <f t="shared" si="0"/>
        <v>97209.312000000005</v>
      </c>
      <c r="E7" s="25">
        <f t="shared" si="1"/>
        <v>-3909.3120000000054</v>
      </c>
      <c r="J7" s="19">
        <v>-5000</v>
      </c>
      <c r="K7">
        <f t="shared" si="2"/>
        <v>9</v>
      </c>
      <c r="L7">
        <f t="shared" ref="L7:L23" si="3">K7-K6</f>
        <v>8</v>
      </c>
    </row>
    <row r="8" spans="1:12" x14ac:dyDescent="0.2">
      <c r="A8" s="3">
        <v>33</v>
      </c>
      <c r="B8" s="4">
        <v>1812</v>
      </c>
      <c r="C8" s="5">
        <v>91000</v>
      </c>
      <c r="D8" s="24">
        <f t="shared" si="0"/>
        <v>96158.232000000004</v>
      </c>
      <c r="E8" s="25">
        <f t="shared" si="1"/>
        <v>-5158.2320000000036</v>
      </c>
      <c r="J8" s="19">
        <v>-2500</v>
      </c>
      <c r="K8">
        <f t="shared" si="2"/>
        <v>20</v>
      </c>
      <c r="L8">
        <f t="shared" si="3"/>
        <v>11</v>
      </c>
    </row>
    <row r="9" spans="1:12" x14ac:dyDescent="0.2">
      <c r="A9" s="3">
        <v>32</v>
      </c>
      <c r="B9" s="4">
        <v>1836</v>
      </c>
      <c r="C9" s="5">
        <v>101900</v>
      </c>
      <c r="D9" s="24">
        <f t="shared" si="0"/>
        <v>96999.096000000005</v>
      </c>
      <c r="E9" s="25">
        <f t="shared" si="1"/>
        <v>4900.903999999995</v>
      </c>
      <c r="J9" s="19">
        <v>0</v>
      </c>
      <c r="K9">
        <f t="shared" si="2"/>
        <v>26</v>
      </c>
      <c r="L9">
        <f t="shared" si="3"/>
        <v>6</v>
      </c>
    </row>
    <row r="10" spans="1:12" x14ac:dyDescent="0.2">
      <c r="A10" s="3">
        <v>33</v>
      </c>
      <c r="B10" s="4">
        <v>2028</v>
      </c>
      <c r="C10" s="5">
        <v>108500</v>
      </c>
      <c r="D10" s="24">
        <f t="shared" si="0"/>
        <v>103726.008</v>
      </c>
      <c r="E10" s="25">
        <f t="shared" si="1"/>
        <v>4773.9919999999984</v>
      </c>
      <c r="J10" s="19">
        <v>2500</v>
      </c>
      <c r="K10">
        <f t="shared" si="2"/>
        <v>30</v>
      </c>
      <c r="L10">
        <f t="shared" si="3"/>
        <v>4</v>
      </c>
    </row>
    <row r="11" spans="1:12" x14ac:dyDescent="0.2">
      <c r="A11" s="3">
        <v>32</v>
      </c>
      <c r="B11" s="4">
        <v>1732</v>
      </c>
      <c r="C11" s="5">
        <v>87600</v>
      </c>
      <c r="D11" s="24">
        <f t="shared" si="0"/>
        <v>93355.351999999999</v>
      </c>
      <c r="E11" s="25">
        <f t="shared" si="1"/>
        <v>-5755.351999999999</v>
      </c>
      <c r="J11" s="19">
        <v>5000</v>
      </c>
      <c r="K11">
        <f t="shared" si="2"/>
        <v>36</v>
      </c>
      <c r="L11">
        <f t="shared" si="3"/>
        <v>6</v>
      </c>
    </row>
    <row r="12" spans="1:12" x14ac:dyDescent="0.2">
      <c r="A12" s="3">
        <v>33</v>
      </c>
      <c r="B12" s="4">
        <v>1850</v>
      </c>
      <c r="C12" s="5">
        <v>96000</v>
      </c>
      <c r="D12" s="24">
        <f t="shared" si="0"/>
        <v>97489.600000000006</v>
      </c>
      <c r="E12" s="25">
        <f t="shared" si="1"/>
        <v>-1489.6000000000058</v>
      </c>
      <c r="J12" s="19">
        <v>7500</v>
      </c>
      <c r="K12">
        <f t="shared" si="2"/>
        <v>39</v>
      </c>
      <c r="L12">
        <f t="shared" si="3"/>
        <v>3</v>
      </c>
    </row>
    <row r="13" spans="1:12" x14ac:dyDescent="0.2">
      <c r="A13" s="3">
        <v>32</v>
      </c>
      <c r="B13" s="4">
        <v>1791</v>
      </c>
      <c r="C13" s="5">
        <v>89200</v>
      </c>
      <c r="D13" s="24">
        <f t="shared" si="0"/>
        <v>95422.475999999995</v>
      </c>
      <c r="E13" s="25">
        <f t="shared" si="1"/>
        <v>-6222.4759999999951</v>
      </c>
      <c r="J13" s="19">
        <v>10000</v>
      </c>
      <c r="K13">
        <f t="shared" si="2"/>
        <v>40</v>
      </c>
      <c r="L13">
        <f t="shared" si="3"/>
        <v>1</v>
      </c>
    </row>
    <row r="14" spans="1:12" x14ac:dyDescent="0.2">
      <c r="A14" s="3">
        <v>33</v>
      </c>
      <c r="B14" s="4">
        <v>1666</v>
      </c>
      <c r="C14" s="5">
        <v>88400</v>
      </c>
      <c r="D14" s="24">
        <f t="shared" si="0"/>
        <v>91042.975999999995</v>
      </c>
      <c r="E14" s="25">
        <f t="shared" si="1"/>
        <v>-2642.9759999999951</v>
      </c>
      <c r="J14" s="19">
        <v>12500</v>
      </c>
      <c r="K14">
        <f t="shared" si="2"/>
        <v>40</v>
      </c>
      <c r="L14">
        <f t="shared" si="3"/>
        <v>0</v>
      </c>
    </row>
    <row r="15" spans="1:12" x14ac:dyDescent="0.2">
      <c r="A15" s="3">
        <v>32</v>
      </c>
      <c r="B15" s="4">
        <v>1852</v>
      </c>
      <c r="C15" s="5">
        <v>100800</v>
      </c>
      <c r="D15" s="24">
        <f t="shared" si="0"/>
        <v>97559.672000000006</v>
      </c>
      <c r="E15" s="25">
        <f t="shared" si="1"/>
        <v>3240.3279999999941</v>
      </c>
      <c r="J15" s="19">
        <v>15000</v>
      </c>
      <c r="K15">
        <f t="shared" si="2"/>
        <v>41</v>
      </c>
      <c r="L15">
        <f t="shared" si="3"/>
        <v>1</v>
      </c>
    </row>
    <row r="16" spans="1:12" x14ac:dyDescent="0.2">
      <c r="A16" s="3">
        <v>32</v>
      </c>
      <c r="B16" s="4">
        <v>1620</v>
      </c>
      <c r="C16" s="5">
        <v>96700</v>
      </c>
      <c r="D16" s="24">
        <f t="shared" si="0"/>
        <v>89431.32</v>
      </c>
      <c r="E16" s="25">
        <f t="shared" si="1"/>
        <v>7268.679999999993</v>
      </c>
      <c r="J16" s="19">
        <v>17500</v>
      </c>
      <c r="K16">
        <f t="shared" si="2"/>
        <v>41</v>
      </c>
      <c r="L16">
        <f t="shared" si="3"/>
        <v>0</v>
      </c>
    </row>
    <row r="17" spans="1:12" x14ac:dyDescent="0.2">
      <c r="A17" s="3">
        <v>32</v>
      </c>
      <c r="B17" s="4">
        <v>1692</v>
      </c>
      <c r="C17" s="5">
        <v>87500</v>
      </c>
      <c r="D17" s="24">
        <f t="shared" si="0"/>
        <v>91953.912000000011</v>
      </c>
      <c r="E17" s="25">
        <f t="shared" si="1"/>
        <v>-4453.9120000000112</v>
      </c>
      <c r="J17" s="19">
        <v>20000</v>
      </c>
      <c r="K17">
        <f t="shared" si="2"/>
        <v>41</v>
      </c>
      <c r="L17">
        <f t="shared" si="3"/>
        <v>0</v>
      </c>
    </row>
    <row r="18" spans="1:12" x14ac:dyDescent="0.2">
      <c r="A18" s="3">
        <v>32</v>
      </c>
      <c r="B18" s="4">
        <v>2372</v>
      </c>
      <c r="C18" s="5">
        <v>114000</v>
      </c>
      <c r="D18" s="24">
        <f t="shared" si="0"/>
        <v>115778.39200000001</v>
      </c>
      <c r="E18" s="25">
        <f t="shared" si="1"/>
        <v>-1778.3920000000071</v>
      </c>
      <c r="J18" s="19">
        <v>22500</v>
      </c>
      <c r="K18">
        <f t="shared" si="2"/>
        <v>41</v>
      </c>
      <c r="L18">
        <f t="shared" si="3"/>
        <v>0</v>
      </c>
    </row>
    <row r="19" spans="1:12" x14ac:dyDescent="0.2">
      <c r="A19" s="3">
        <v>32</v>
      </c>
      <c r="B19" s="4">
        <v>2372</v>
      </c>
      <c r="C19" s="5">
        <v>113200</v>
      </c>
      <c r="D19" s="24">
        <f t="shared" si="0"/>
        <v>115778.39200000001</v>
      </c>
      <c r="E19" s="25">
        <f t="shared" si="1"/>
        <v>-2578.3920000000071</v>
      </c>
      <c r="J19" s="19">
        <v>25000</v>
      </c>
      <c r="K19">
        <f t="shared" si="2"/>
        <v>41</v>
      </c>
      <c r="L19">
        <f t="shared" si="3"/>
        <v>0</v>
      </c>
    </row>
    <row r="20" spans="1:12" x14ac:dyDescent="0.2">
      <c r="A20" s="3">
        <v>33</v>
      </c>
      <c r="B20" s="4">
        <v>1666</v>
      </c>
      <c r="C20" s="5">
        <v>87500</v>
      </c>
      <c r="D20" s="24">
        <f t="shared" si="0"/>
        <v>91042.975999999995</v>
      </c>
      <c r="E20" s="25">
        <f t="shared" si="1"/>
        <v>-3542.9759999999951</v>
      </c>
      <c r="J20" s="19">
        <v>27500</v>
      </c>
      <c r="K20">
        <f t="shared" si="2"/>
        <v>41</v>
      </c>
      <c r="L20">
        <f t="shared" si="3"/>
        <v>0</v>
      </c>
    </row>
    <row r="21" spans="1:12" x14ac:dyDescent="0.2">
      <c r="A21" s="3">
        <v>32</v>
      </c>
      <c r="B21" s="4">
        <v>2123</v>
      </c>
      <c r="C21" s="5">
        <v>116100</v>
      </c>
      <c r="D21" s="24">
        <f t="shared" si="0"/>
        <v>107054.428</v>
      </c>
      <c r="E21" s="25">
        <f t="shared" si="1"/>
        <v>9045.5720000000001</v>
      </c>
      <c r="J21" s="19">
        <v>30000</v>
      </c>
      <c r="K21">
        <f t="shared" si="2"/>
        <v>41</v>
      </c>
      <c r="L21">
        <f t="shared" si="3"/>
        <v>0</v>
      </c>
    </row>
    <row r="22" spans="1:12" x14ac:dyDescent="0.2">
      <c r="A22" s="3">
        <v>32</v>
      </c>
      <c r="B22" s="4">
        <v>1620</v>
      </c>
      <c r="C22" s="5">
        <v>94700</v>
      </c>
      <c r="D22" s="24">
        <f t="shared" si="0"/>
        <v>89431.32</v>
      </c>
      <c r="E22" s="25">
        <f t="shared" si="1"/>
        <v>5268.679999999993</v>
      </c>
      <c r="J22" s="19">
        <v>32500</v>
      </c>
      <c r="K22">
        <f t="shared" si="2"/>
        <v>41</v>
      </c>
      <c r="L22">
        <f t="shared" si="3"/>
        <v>0</v>
      </c>
    </row>
    <row r="23" spans="1:12" x14ac:dyDescent="0.2">
      <c r="A23" s="3">
        <v>32</v>
      </c>
      <c r="B23" s="4">
        <v>1731</v>
      </c>
      <c r="C23" s="5">
        <v>86400</v>
      </c>
      <c r="D23" s="24">
        <f t="shared" si="0"/>
        <v>93320.315999999992</v>
      </c>
      <c r="E23" s="25">
        <f t="shared" si="1"/>
        <v>-6920.3159999999916</v>
      </c>
      <c r="J23" s="19">
        <v>35000</v>
      </c>
      <c r="K23">
        <f t="shared" si="2"/>
        <v>42</v>
      </c>
      <c r="L23">
        <f t="shared" si="3"/>
        <v>1</v>
      </c>
    </row>
    <row r="24" spans="1:12" x14ac:dyDescent="0.2">
      <c r="A24" s="3">
        <v>32</v>
      </c>
      <c r="B24" s="4">
        <v>1666</v>
      </c>
      <c r="C24" s="5">
        <v>87100</v>
      </c>
      <c r="D24" s="24">
        <f t="shared" si="0"/>
        <v>91042.975999999995</v>
      </c>
      <c r="E24" s="25">
        <f t="shared" si="1"/>
        <v>-3942.9759999999951</v>
      </c>
    </row>
    <row r="25" spans="1:12" x14ac:dyDescent="0.2">
      <c r="A25" s="3">
        <v>28</v>
      </c>
      <c r="B25" s="4">
        <v>1520</v>
      </c>
      <c r="C25" s="5">
        <v>83400</v>
      </c>
      <c r="D25" s="24">
        <f t="shared" si="0"/>
        <v>85927.72</v>
      </c>
      <c r="E25" s="25">
        <f t="shared" si="1"/>
        <v>-2527.7200000000012</v>
      </c>
    </row>
    <row r="26" spans="1:12" x14ac:dyDescent="0.2">
      <c r="A26" s="3">
        <v>27</v>
      </c>
      <c r="B26" s="4">
        <v>1484</v>
      </c>
      <c r="C26" s="5">
        <v>79800</v>
      </c>
      <c r="D26" s="24">
        <f t="shared" si="0"/>
        <v>84666.423999999999</v>
      </c>
      <c r="E26" s="25">
        <f t="shared" si="1"/>
        <v>-4866.4239999999991</v>
      </c>
    </row>
    <row r="27" spans="1:12" x14ac:dyDescent="0.2">
      <c r="A27" s="3">
        <v>28</v>
      </c>
      <c r="B27" s="4">
        <v>1588</v>
      </c>
      <c r="C27" s="5">
        <v>81500</v>
      </c>
      <c r="D27" s="24">
        <f t="shared" si="0"/>
        <v>88310.168000000005</v>
      </c>
      <c r="E27" s="25">
        <f t="shared" si="1"/>
        <v>-6810.1680000000051</v>
      </c>
    </row>
    <row r="28" spans="1:12" x14ac:dyDescent="0.2">
      <c r="A28" s="3">
        <v>28</v>
      </c>
      <c r="B28" s="4">
        <v>1598</v>
      </c>
      <c r="C28" s="5">
        <v>87100</v>
      </c>
      <c r="D28" s="24">
        <f t="shared" si="0"/>
        <v>88660.528000000006</v>
      </c>
      <c r="E28" s="25">
        <f t="shared" si="1"/>
        <v>-1560.5280000000057</v>
      </c>
    </row>
    <row r="29" spans="1:12" x14ac:dyDescent="0.2">
      <c r="A29" s="3">
        <v>28</v>
      </c>
      <c r="B29" s="4">
        <v>1484</v>
      </c>
      <c r="C29" s="5">
        <v>82600</v>
      </c>
      <c r="D29" s="24">
        <f t="shared" si="0"/>
        <v>84666.423999999999</v>
      </c>
      <c r="E29" s="25">
        <f t="shared" si="1"/>
        <v>-2066.4239999999991</v>
      </c>
    </row>
    <row r="30" spans="1:12" x14ac:dyDescent="0.2">
      <c r="A30" s="3">
        <v>28</v>
      </c>
      <c r="B30" s="4">
        <v>1484</v>
      </c>
      <c r="C30" s="5">
        <v>78800</v>
      </c>
      <c r="D30" s="24">
        <f t="shared" si="0"/>
        <v>84666.423999999999</v>
      </c>
      <c r="E30" s="25">
        <f t="shared" si="1"/>
        <v>-5866.4239999999991</v>
      </c>
    </row>
    <row r="31" spans="1:12" x14ac:dyDescent="0.2">
      <c r="A31" s="3">
        <v>28</v>
      </c>
      <c r="B31" s="4">
        <v>1520</v>
      </c>
      <c r="C31" s="5">
        <v>87600</v>
      </c>
      <c r="D31" s="24">
        <f t="shared" si="0"/>
        <v>85927.72</v>
      </c>
      <c r="E31" s="25">
        <f t="shared" si="1"/>
        <v>1672.2799999999988</v>
      </c>
    </row>
    <row r="32" spans="1:12" x14ac:dyDescent="0.2">
      <c r="A32" s="3">
        <v>27</v>
      </c>
      <c r="B32" s="4">
        <v>1701</v>
      </c>
      <c r="C32" s="5">
        <v>94200</v>
      </c>
      <c r="D32" s="24">
        <f t="shared" si="0"/>
        <v>92269.236000000004</v>
      </c>
      <c r="E32" s="25">
        <f t="shared" si="1"/>
        <v>1930.7639999999956</v>
      </c>
    </row>
    <row r="33" spans="1:5" x14ac:dyDescent="0.2">
      <c r="A33" s="3">
        <v>28</v>
      </c>
      <c r="B33" s="4">
        <v>1484</v>
      </c>
      <c r="C33" s="5">
        <v>82000</v>
      </c>
      <c r="D33" s="24">
        <f t="shared" si="0"/>
        <v>84666.423999999999</v>
      </c>
      <c r="E33" s="25">
        <f t="shared" si="1"/>
        <v>-2666.4239999999991</v>
      </c>
    </row>
    <row r="34" spans="1:5" x14ac:dyDescent="0.2">
      <c r="A34" s="3">
        <v>28</v>
      </c>
      <c r="B34" s="4">
        <v>1468</v>
      </c>
      <c r="C34" s="5">
        <v>88100</v>
      </c>
      <c r="D34" s="24">
        <f t="shared" si="0"/>
        <v>84105.847999999998</v>
      </c>
      <c r="E34" s="25">
        <f t="shared" si="1"/>
        <v>3994.1520000000019</v>
      </c>
    </row>
    <row r="35" spans="1:5" x14ac:dyDescent="0.2">
      <c r="A35" s="3">
        <v>28</v>
      </c>
      <c r="B35" s="4">
        <v>1520</v>
      </c>
      <c r="C35" s="5">
        <v>88100</v>
      </c>
      <c r="D35" s="24">
        <f t="shared" si="0"/>
        <v>85927.72</v>
      </c>
      <c r="E35" s="25">
        <f t="shared" si="1"/>
        <v>2172.2799999999988</v>
      </c>
    </row>
    <row r="36" spans="1:5" x14ac:dyDescent="0.2">
      <c r="A36" s="3">
        <v>27</v>
      </c>
      <c r="B36" s="4">
        <v>1520</v>
      </c>
      <c r="C36" s="5">
        <v>88600</v>
      </c>
      <c r="D36" s="24">
        <f t="shared" si="0"/>
        <v>85927.72</v>
      </c>
      <c r="E36" s="25">
        <f t="shared" si="1"/>
        <v>2672.2799999999988</v>
      </c>
    </row>
    <row r="37" spans="1:5" x14ac:dyDescent="0.2">
      <c r="A37" s="3">
        <v>27</v>
      </c>
      <c r="B37" s="4">
        <v>1484</v>
      </c>
      <c r="C37" s="5">
        <v>76600</v>
      </c>
      <c r="D37" s="24">
        <f t="shared" si="0"/>
        <v>84666.423999999999</v>
      </c>
      <c r="E37" s="25">
        <f t="shared" si="1"/>
        <v>-8066.4239999999991</v>
      </c>
    </row>
    <row r="38" spans="1:5" x14ac:dyDescent="0.2">
      <c r="A38" s="3">
        <v>28</v>
      </c>
      <c r="B38" s="4">
        <v>1520</v>
      </c>
      <c r="C38" s="5">
        <v>84400</v>
      </c>
      <c r="D38" s="24">
        <f t="shared" si="0"/>
        <v>85927.72</v>
      </c>
      <c r="E38" s="25">
        <f t="shared" si="1"/>
        <v>-1527.7200000000012</v>
      </c>
    </row>
    <row r="39" spans="1:5" x14ac:dyDescent="0.2">
      <c r="A39" s="3">
        <v>27</v>
      </c>
      <c r="B39" s="4">
        <v>1668</v>
      </c>
      <c r="C39" s="5">
        <v>90900</v>
      </c>
      <c r="D39" s="24">
        <f t="shared" si="0"/>
        <v>91113.04800000001</v>
      </c>
      <c r="E39" s="25">
        <f t="shared" si="1"/>
        <v>-213.04800000000978</v>
      </c>
    </row>
    <row r="40" spans="1:5" x14ac:dyDescent="0.2">
      <c r="A40" s="3">
        <v>28</v>
      </c>
      <c r="B40" s="4">
        <v>1588</v>
      </c>
      <c r="C40" s="5">
        <v>81000</v>
      </c>
      <c r="D40" s="24">
        <f t="shared" si="0"/>
        <v>88310.168000000005</v>
      </c>
      <c r="E40" s="25">
        <f t="shared" si="1"/>
        <v>-7310.1680000000051</v>
      </c>
    </row>
    <row r="41" spans="1:5" x14ac:dyDescent="0.2">
      <c r="A41" s="3">
        <v>28</v>
      </c>
      <c r="B41" s="4">
        <v>1784</v>
      </c>
      <c r="C41" s="5">
        <v>91300</v>
      </c>
      <c r="D41" s="24">
        <f t="shared" si="0"/>
        <v>95177.224000000002</v>
      </c>
      <c r="E41" s="25">
        <f t="shared" si="1"/>
        <v>-3877.224000000002</v>
      </c>
    </row>
    <row r="42" spans="1:5" x14ac:dyDescent="0.2">
      <c r="A42" s="3">
        <v>27</v>
      </c>
      <c r="B42" s="4">
        <v>1484</v>
      </c>
      <c r="C42" s="5">
        <v>81300</v>
      </c>
      <c r="D42" s="24">
        <f t="shared" si="0"/>
        <v>84666.423999999999</v>
      </c>
      <c r="E42" s="25">
        <f t="shared" si="1"/>
        <v>-3366.4239999999991</v>
      </c>
    </row>
    <row r="43" spans="1:5" x14ac:dyDescent="0.2">
      <c r="A43" s="3">
        <v>27</v>
      </c>
      <c r="B43" s="4">
        <v>1520</v>
      </c>
      <c r="C43" s="5">
        <v>100700</v>
      </c>
      <c r="D43" s="24">
        <f t="shared" si="0"/>
        <v>85927.72</v>
      </c>
      <c r="E43" s="25">
        <f t="shared" si="1"/>
        <v>14772.279999999999</v>
      </c>
    </row>
    <row r="44" spans="1:5" x14ac:dyDescent="0.2">
      <c r="A44" s="3">
        <v>28</v>
      </c>
      <c r="B44" s="4">
        <v>1520</v>
      </c>
      <c r="C44" s="5">
        <v>87200</v>
      </c>
      <c r="D44" s="24">
        <f t="shared" si="0"/>
        <v>85927.72</v>
      </c>
      <c r="E44" s="25">
        <f t="shared" si="1"/>
        <v>1272.2799999999988</v>
      </c>
    </row>
    <row r="45" spans="1:5" x14ac:dyDescent="0.2">
      <c r="A45" s="3">
        <v>27</v>
      </c>
      <c r="B45" s="4">
        <v>1684</v>
      </c>
      <c r="C45" s="5">
        <v>96700</v>
      </c>
      <c r="D45" s="24">
        <f t="shared" si="0"/>
        <v>91673.624000000011</v>
      </c>
      <c r="E45" s="25">
        <f t="shared" si="1"/>
        <v>5026.3759999999893</v>
      </c>
    </row>
    <row r="46" spans="1:5" x14ac:dyDescent="0.2">
      <c r="A46" s="3">
        <v>27</v>
      </c>
      <c r="B46" s="4">
        <v>1581</v>
      </c>
      <c r="C46" s="5">
        <v>120700</v>
      </c>
      <c r="D46" s="24">
        <f t="shared" si="0"/>
        <v>88064.915999999997</v>
      </c>
      <c r="E46" s="25">
        <f t="shared" si="1"/>
        <v>32635.084000000003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Regression</vt:lpstr>
      <vt:lpstr>Home Market Value</vt:lpstr>
      <vt:lpstr>Outliers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peggy</cp:lastModifiedBy>
  <dcterms:created xsi:type="dcterms:W3CDTF">2008-07-30T18:50:23Z</dcterms:created>
  <dcterms:modified xsi:type="dcterms:W3CDTF">2012-10-25T23:55:43Z</dcterms:modified>
</cp:coreProperties>
</file>