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865" windowHeight="8580" activeTab="1"/>
  </bookViews>
  <sheets>
    <sheet name="ABC Data" sheetId="1" r:id="rId1"/>
    <sheet name="ABC with functions" sheetId="2" r:id="rId2"/>
    <sheet name="unit prices" sheetId="3" r:id="rId3"/>
    <sheet name="cash flows" sheetId="4" r:id="rId4"/>
    <sheet name="Sheet1" sheetId="5" r:id="rId5"/>
    <sheet name="Sheet2" sheetId="6" r:id="rId6"/>
    <sheet name="Sheet3" sheetId="7" r:id="rId7"/>
  </sheets>
  <definedNames/>
  <calcPr fullCalcOnLoad="1" iterate="1" iterateCount="1" iterateDelta="0.001"/>
</workbook>
</file>

<file path=xl/comments2.xml><?xml version="1.0" encoding="utf-8"?>
<comments xmlns="http://schemas.openxmlformats.org/spreadsheetml/2006/main">
  <authors>
    <author>Hamish Taylor</author>
  </authors>
  <commentList>
    <comment ref="B21" authorId="0">
      <text>
        <r>
          <rPr>
            <sz val="12"/>
            <rFont val="Tahoma"/>
            <family val="2"/>
          </rPr>
          <t>=VLOOKUP(B20,B3:E13,4,FALSE)</t>
        </r>
      </text>
    </comment>
    <comment ref="B18" authorId="0">
      <text>
        <r>
          <rPr>
            <sz val="12"/>
            <rFont val="Tahoma"/>
            <family val="2"/>
          </rPr>
          <t>=INDEX(A3:E13,B16,B17)</t>
        </r>
      </text>
    </comment>
    <comment ref="F3" authorId="0">
      <text>
        <r>
          <rPr>
            <sz val="12"/>
            <rFont val="Tahoma"/>
            <family val="2"/>
          </rPr>
          <t>=IF(D3="A",E3,"")</t>
        </r>
      </text>
    </comment>
    <comment ref="G3" authorId="0">
      <text>
        <r>
          <rPr>
            <sz val="12"/>
            <rFont val="Tahoma"/>
            <family val="2"/>
          </rPr>
          <t>=IF(C3=373,E3,0)</t>
        </r>
      </text>
    </comment>
    <comment ref="H3" authorId="0">
      <text>
        <r>
          <rPr>
            <sz val="12"/>
            <rFont val="Tahoma"/>
            <family val="2"/>
          </rPr>
          <t>=IF(AND(D3="A",C3=373),E3,0)</t>
        </r>
      </text>
    </comment>
    <comment ref="E16" authorId="0">
      <text>
        <r>
          <rPr>
            <sz val="12"/>
            <rFont val="Tahoma"/>
            <family val="2"/>
          </rPr>
          <t>=SUMIF(D3:D13,"C",E3:E13)</t>
        </r>
      </text>
    </comment>
    <comment ref="I3" authorId="0">
      <text>
        <r>
          <rPr>
            <sz val="12"/>
            <rFont val="Tahoma"/>
            <family val="2"/>
          </rPr>
          <t>=IF(OR(D3="A",C3=373),E3,"")</t>
        </r>
      </text>
    </comment>
    <comment ref="E25" authorId="0">
      <text>
        <r>
          <rPr>
            <b/>
            <sz val="16"/>
            <color indexed="13"/>
            <rFont val="Times New Roman"/>
            <family val="1"/>
          </rPr>
          <t>This sheet shows the formulas that were developed for the ABC July purchases.  Click the Review tab, and then Show All Comments, to hide the comment boxes showing the formulas, and Show All Comments again to reveal them.</t>
        </r>
        <r>
          <rPr>
            <sz val="12"/>
            <color indexed="13"/>
            <rFont val="Tahoma"/>
            <family val="2"/>
          </rPr>
          <t xml:space="preserve">
</t>
        </r>
      </text>
    </comment>
  </commentList>
</comments>
</file>

<file path=xl/sharedStrings.xml><?xml version="1.0" encoding="utf-8"?>
<sst xmlns="http://schemas.openxmlformats.org/spreadsheetml/2006/main" count="82" uniqueCount="39">
  <si>
    <t>Purchases from ABC Corporation</t>
  </si>
  <si>
    <t>Date</t>
  </si>
  <si>
    <t>Invoice No.</t>
  </si>
  <si>
    <t>Product Code</t>
  </si>
  <si>
    <t>Category</t>
  </si>
  <si>
    <t>07 116</t>
  </si>
  <si>
    <t>A</t>
  </si>
  <si>
    <t>07 121</t>
  </si>
  <si>
    <t>B</t>
  </si>
  <si>
    <t>07 123</t>
  </si>
  <si>
    <t>07 125</t>
  </si>
  <si>
    <t>C</t>
  </si>
  <si>
    <t>07 131</t>
  </si>
  <si>
    <t>07 135</t>
  </si>
  <si>
    <t>07 140</t>
  </si>
  <si>
    <t>07 141</t>
  </si>
  <si>
    <t>07 145</t>
  </si>
  <si>
    <t>07 149</t>
  </si>
  <si>
    <t>07 152</t>
  </si>
  <si>
    <t>row</t>
  </si>
  <si>
    <t>column</t>
  </si>
  <si>
    <t>invoice #</t>
  </si>
  <si>
    <t>purchase</t>
  </si>
  <si>
    <t>Price</t>
  </si>
  <si>
    <t>Units sold</t>
  </si>
  <si>
    <t>Year</t>
  </si>
  <si>
    <t>Cash Flow</t>
  </si>
  <si>
    <t>npv =</t>
  </si>
  <si>
    <t>irr =</t>
  </si>
  <si>
    <t>sum of C =</t>
  </si>
  <si>
    <t>Amount</t>
  </si>
  <si>
    <t>Purchase</t>
  </si>
  <si>
    <t xml:space="preserve">   code 373</t>
  </si>
  <si>
    <t>A and</t>
  </si>
  <si>
    <t xml:space="preserve"> Code 373</t>
  </si>
  <si>
    <t>A or</t>
  </si>
  <si>
    <t>A Only</t>
  </si>
  <si>
    <t xml:space="preserve"> 373 Only</t>
  </si>
  <si>
    <t>value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</si>
</sst>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quot;$&quot;#,##0.00"/>
    <numFmt numFmtId="174" formatCode="mmm/yyyy"/>
    <numFmt numFmtId="175" formatCode="0.000"/>
  </numFmts>
  <fonts count="43">
    <font>
      <sz val="11"/>
      <name val="Arial"/>
      <family val="0"/>
    </font>
    <font>
      <sz val="10"/>
      <name val="Arial"/>
      <family val="2"/>
    </font>
    <font>
      <sz val="12"/>
      <name val="Arial"/>
      <family val="2"/>
    </font>
    <font>
      <b/>
      <sz val="12"/>
      <name val="Arial"/>
      <family val="2"/>
    </font>
    <font>
      <b/>
      <sz val="10"/>
      <name val="Arial"/>
      <family val="2"/>
    </font>
    <font>
      <sz val="12"/>
      <name val="Tahoma"/>
      <family val="2"/>
    </font>
    <font>
      <sz val="12"/>
      <color indexed="13"/>
      <name val="Tahoma"/>
      <family val="2"/>
    </font>
    <font>
      <b/>
      <sz val="16"/>
      <color indexed="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Alignment="1">
      <alignment/>
    </xf>
    <xf numFmtId="0" fontId="3" fillId="0" borderId="0" xfId="56" applyFont="1" applyAlignment="1">
      <alignment horizontal="left"/>
      <protection/>
    </xf>
    <xf numFmtId="0" fontId="4" fillId="0" borderId="0" xfId="56" applyFont="1" applyAlignment="1">
      <alignment horizontal="right"/>
      <protection/>
    </xf>
    <xf numFmtId="0" fontId="2" fillId="0" borderId="0" xfId="56">
      <alignment/>
      <protection/>
    </xf>
    <xf numFmtId="0" fontId="3" fillId="0" borderId="0" xfId="56" applyFont="1" applyAlignment="1">
      <alignment horizontal="center"/>
      <protection/>
    </xf>
    <xf numFmtId="0" fontId="3" fillId="0" borderId="0" xfId="56" applyFont="1" applyAlignment="1">
      <alignment horizontal="right"/>
      <protection/>
    </xf>
    <xf numFmtId="16" fontId="2" fillId="0" borderId="0" xfId="56" applyNumberFormat="1">
      <alignment/>
      <protection/>
    </xf>
    <xf numFmtId="0" fontId="2" fillId="0" borderId="0" xfId="56" applyAlignment="1">
      <alignment horizontal="center"/>
      <protection/>
    </xf>
    <xf numFmtId="0" fontId="2" fillId="0" borderId="0" xfId="56" applyFont="1" applyAlignment="1">
      <alignment horizontal="center"/>
      <protection/>
    </xf>
    <xf numFmtId="4" fontId="2" fillId="0" borderId="0" xfId="56" applyNumberFormat="1">
      <alignment/>
      <protection/>
    </xf>
    <xf numFmtId="0" fontId="2" fillId="0" borderId="0" xfId="56" applyFont="1">
      <alignment/>
      <protection/>
    </xf>
    <xf numFmtId="0" fontId="1" fillId="0" borderId="0" xfId="56" applyFont="1" applyAlignment="1">
      <alignment horizontal="center"/>
      <protection/>
    </xf>
    <xf numFmtId="0" fontId="1" fillId="0" borderId="0" xfId="56" applyFont="1">
      <alignment/>
      <protection/>
    </xf>
    <xf numFmtId="173" fontId="2" fillId="0" borderId="0" xfId="56" applyNumberFormat="1">
      <alignment/>
      <protection/>
    </xf>
    <xf numFmtId="44" fontId="2" fillId="0" borderId="0" xfId="46" applyFont="1" applyAlignment="1">
      <alignment/>
    </xf>
    <xf numFmtId="167" fontId="2" fillId="0" borderId="0" xfId="56" applyNumberFormat="1">
      <alignment/>
      <protection/>
    </xf>
    <xf numFmtId="9" fontId="2" fillId="0" borderId="0" xfId="56" applyNumberForma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ABC"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BC"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H6" sqref="H6"/>
    </sheetView>
  </sheetViews>
  <sheetFormatPr defaultColWidth="10.00390625" defaultRowHeight="14.25"/>
  <cols>
    <col min="1" max="1" width="9.25390625" style="3" customWidth="1"/>
    <col min="2" max="2" width="12.625" style="3" customWidth="1"/>
    <col min="3" max="3" width="15.125" style="3" customWidth="1"/>
    <col min="4" max="4" width="10.75390625" style="3" customWidth="1"/>
    <col min="5" max="5" width="13.25390625" style="3" customWidth="1"/>
    <col min="6" max="7" width="10.00390625" style="3" customWidth="1"/>
    <col min="8" max="8" width="11.50390625" style="3" customWidth="1"/>
    <col min="9" max="16384" width="10.00390625" style="3" customWidth="1"/>
  </cols>
  <sheetData>
    <row r="1" spans="1:9" ht="15.75">
      <c r="A1" s="1" t="s">
        <v>0</v>
      </c>
      <c r="B1" s="2"/>
      <c r="C1" s="2"/>
      <c r="D1" s="2"/>
      <c r="E1" s="5" t="s">
        <v>31</v>
      </c>
      <c r="F1" s="10"/>
      <c r="G1" s="10"/>
      <c r="H1" s="4" t="s">
        <v>33</v>
      </c>
      <c r="I1" s="4" t="s">
        <v>35</v>
      </c>
    </row>
    <row r="2" spans="1:9" ht="15.75">
      <c r="A2" s="4" t="s">
        <v>1</v>
      </c>
      <c r="B2" s="5" t="s">
        <v>2</v>
      </c>
      <c r="C2" s="4" t="s">
        <v>3</v>
      </c>
      <c r="D2" s="5" t="s">
        <v>4</v>
      </c>
      <c r="E2" s="5" t="s">
        <v>30</v>
      </c>
      <c r="F2" s="4" t="s">
        <v>36</v>
      </c>
      <c r="G2" s="4" t="s">
        <v>37</v>
      </c>
      <c r="H2" s="1" t="s">
        <v>32</v>
      </c>
      <c r="I2" s="4" t="s">
        <v>34</v>
      </c>
    </row>
    <row r="3" spans="1:5" ht="15">
      <c r="A3" s="6">
        <v>37075</v>
      </c>
      <c r="B3" s="7" t="s">
        <v>5</v>
      </c>
      <c r="C3" s="7">
        <v>373</v>
      </c>
      <c r="D3" s="8" t="s">
        <v>6</v>
      </c>
      <c r="E3" s="9">
        <v>263.33</v>
      </c>
    </row>
    <row r="4" spans="1:5" ht="15">
      <c r="A4" s="6">
        <v>37077</v>
      </c>
      <c r="B4" s="7" t="s">
        <v>7</v>
      </c>
      <c r="C4" s="7">
        <v>986</v>
      </c>
      <c r="D4" s="8" t="s">
        <v>8</v>
      </c>
      <c r="E4" s="9">
        <v>242.6</v>
      </c>
    </row>
    <row r="5" spans="1:5" ht="15">
      <c r="A5" s="6">
        <v>37078</v>
      </c>
      <c r="B5" s="7" t="s">
        <v>9</v>
      </c>
      <c r="C5" s="7">
        <v>345</v>
      </c>
      <c r="D5" s="8" t="s">
        <v>6</v>
      </c>
      <c r="E5" s="9">
        <v>423.5</v>
      </c>
    </row>
    <row r="6" spans="1:5" ht="15">
      <c r="A6" s="6">
        <v>37082</v>
      </c>
      <c r="B6" s="7" t="s">
        <v>10</v>
      </c>
      <c r="C6" s="7">
        <v>944</v>
      </c>
      <c r="D6" s="8" t="s">
        <v>11</v>
      </c>
      <c r="E6" s="9">
        <v>862.06</v>
      </c>
    </row>
    <row r="7" spans="1:5" ht="15">
      <c r="A7" s="6">
        <v>37086</v>
      </c>
      <c r="B7" s="7" t="s">
        <v>12</v>
      </c>
      <c r="C7" s="7">
        <v>226</v>
      </c>
      <c r="D7" s="8" t="s">
        <v>6</v>
      </c>
      <c r="E7" s="9">
        <v>547.99</v>
      </c>
    </row>
    <row r="8" spans="1:5" ht="15">
      <c r="A8" s="6">
        <v>37090</v>
      </c>
      <c r="B8" s="7" t="s">
        <v>13</v>
      </c>
      <c r="C8" s="7">
        <v>373</v>
      </c>
      <c r="D8" s="8" t="s">
        <v>8</v>
      </c>
      <c r="E8" s="9">
        <v>71.84</v>
      </c>
    </row>
    <row r="9" spans="1:5" ht="15">
      <c r="A9" s="6">
        <v>37092</v>
      </c>
      <c r="B9" s="7" t="s">
        <v>14</v>
      </c>
      <c r="C9" s="7">
        <v>495</v>
      </c>
      <c r="D9" s="8" t="s">
        <v>11</v>
      </c>
      <c r="E9" s="9">
        <v>820.47</v>
      </c>
    </row>
    <row r="10" spans="1:5" ht="15">
      <c r="A10" s="6">
        <v>37093</v>
      </c>
      <c r="B10" s="7" t="s">
        <v>15</v>
      </c>
      <c r="C10" s="7">
        <v>373</v>
      </c>
      <c r="D10" s="8" t="s">
        <v>6</v>
      </c>
      <c r="E10" s="9">
        <v>64.89</v>
      </c>
    </row>
    <row r="11" spans="1:5" ht="15">
      <c r="A11" s="6">
        <v>37097</v>
      </c>
      <c r="B11" s="7" t="s">
        <v>16</v>
      </c>
      <c r="C11" s="7">
        <v>823</v>
      </c>
      <c r="D11" s="8" t="s">
        <v>11</v>
      </c>
      <c r="E11" s="9">
        <v>512.25</v>
      </c>
    </row>
    <row r="12" spans="1:5" ht="15">
      <c r="A12" s="6">
        <v>37100</v>
      </c>
      <c r="B12" s="7" t="s">
        <v>17</v>
      </c>
      <c r="C12" s="7">
        <v>334</v>
      </c>
      <c r="D12" s="8" t="s">
        <v>11</v>
      </c>
      <c r="E12" s="9">
        <v>91.91</v>
      </c>
    </row>
    <row r="13" spans="1:5" ht="15">
      <c r="A13" s="6">
        <v>37103</v>
      </c>
      <c r="B13" s="7" t="s">
        <v>18</v>
      </c>
      <c r="C13" s="7">
        <v>780</v>
      </c>
      <c r="D13" s="8" t="s">
        <v>11</v>
      </c>
      <c r="E13" s="9">
        <v>923.43</v>
      </c>
    </row>
    <row r="14" ht="15">
      <c r="E14" s="9"/>
    </row>
    <row r="15" spans="4:9" ht="15">
      <c r="D15"/>
      <c r="E15"/>
      <c r="F15"/>
      <c r="G15"/>
      <c r="H15"/>
      <c r="I15"/>
    </row>
    <row r="16" spans="1:9" ht="15">
      <c r="A16"/>
      <c r="B16"/>
      <c r="C16"/>
      <c r="D16"/>
      <c r="E16"/>
      <c r="F16"/>
      <c r="G16"/>
      <c r="H16"/>
      <c r="I16"/>
    </row>
    <row r="17" spans="1:9" ht="15">
      <c r="A17"/>
      <c r="B17"/>
      <c r="C17"/>
      <c r="D17"/>
      <c r="E17"/>
      <c r="F17"/>
      <c r="G17"/>
      <c r="H17"/>
      <c r="I17"/>
    </row>
    <row r="18" spans="1:9" ht="15">
      <c r="A18"/>
      <c r="B18"/>
      <c r="C18"/>
      <c r="D18"/>
      <c r="E18"/>
      <c r="F18"/>
      <c r="G18"/>
      <c r="H18"/>
      <c r="I18"/>
    </row>
    <row r="19" spans="1:9" ht="15">
      <c r="A19"/>
      <c r="B19"/>
      <c r="C19"/>
      <c r="D19"/>
      <c r="E19"/>
      <c r="F19"/>
      <c r="G19"/>
      <c r="H19"/>
      <c r="I19"/>
    </row>
    <row r="20" spans="1:9" ht="15">
      <c r="A20"/>
      <c r="B20"/>
      <c r="C20"/>
      <c r="D20"/>
      <c r="E20"/>
      <c r="F20"/>
      <c r="G20"/>
      <c r="H20"/>
      <c r="I20"/>
    </row>
    <row r="21" spans="1:9" ht="15">
      <c r="A21"/>
      <c r="B21"/>
      <c r="C21"/>
      <c r="D21"/>
      <c r="E21"/>
      <c r="F21"/>
      <c r="G21"/>
      <c r="H21"/>
      <c r="I21"/>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28"/>
  <sheetViews>
    <sheetView tabSelected="1" zoomScale="90" zoomScaleNormal="90" zoomScalePageLayoutView="0" workbookViewId="0" topLeftCell="A1">
      <selection activeCell="J18" sqref="J18"/>
    </sheetView>
  </sheetViews>
  <sheetFormatPr defaultColWidth="11.625" defaultRowHeight="14.25"/>
  <cols>
    <col min="1" max="1" width="9.50390625" style="3" customWidth="1"/>
    <col min="2" max="2" width="12.625" style="3" customWidth="1"/>
    <col min="3" max="3" width="15.125" style="3" customWidth="1"/>
    <col min="4" max="4" width="10.00390625" style="3" customWidth="1"/>
    <col min="5" max="5" width="12.25390625" style="3" customWidth="1"/>
    <col min="6" max="6" width="10.00390625" style="3" customWidth="1"/>
    <col min="7" max="7" width="11.625" style="3" customWidth="1"/>
    <col min="8" max="8" width="11.75390625" style="3" customWidth="1"/>
    <col min="9" max="9" width="10.75390625" style="3" customWidth="1"/>
    <col min="10" max="16384" width="11.625" style="3" customWidth="1"/>
  </cols>
  <sheetData>
    <row r="1" spans="1:9" ht="15.75">
      <c r="A1" s="1" t="s">
        <v>0</v>
      </c>
      <c r="B1" s="5"/>
      <c r="C1" s="5"/>
      <c r="D1" s="5"/>
      <c r="E1" s="5" t="s">
        <v>31</v>
      </c>
      <c r="F1" s="10"/>
      <c r="G1" s="10"/>
      <c r="H1" s="4" t="s">
        <v>33</v>
      </c>
      <c r="I1" s="4" t="s">
        <v>35</v>
      </c>
    </row>
    <row r="2" spans="1:9" ht="15.75">
      <c r="A2" s="4" t="s">
        <v>1</v>
      </c>
      <c r="B2" s="5" t="s">
        <v>2</v>
      </c>
      <c r="C2" s="4" t="s">
        <v>3</v>
      </c>
      <c r="D2" s="5" t="s">
        <v>4</v>
      </c>
      <c r="E2" s="5" t="s">
        <v>30</v>
      </c>
      <c r="F2" s="4" t="s">
        <v>36</v>
      </c>
      <c r="G2" s="4" t="s">
        <v>37</v>
      </c>
      <c r="H2" s="1" t="s">
        <v>32</v>
      </c>
      <c r="I2" s="4" t="s">
        <v>34</v>
      </c>
    </row>
    <row r="3" spans="1:9" ht="15">
      <c r="A3" s="6">
        <v>37075</v>
      </c>
      <c r="B3" s="7" t="s">
        <v>5</v>
      </c>
      <c r="C3" s="7">
        <v>373</v>
      </c>
      <c r="D3" s="8" t="s">
        <v>6</v>
      </c>
      <c r="E3" s="9">
        <v>263.33</v>
      </c>
      <c r="F3" s="3">
        <f>IF(D3="A",E3,"")</f>
        <v>263.33</v>
      </c>
      <c r="G3" s="3">
        <f aca="true" t="shared" si="0" ref="G3:G13">IF(C3=373,E3,0)</f>
        <v>263.33</v>
      </c>
      <c r="H3" s="3">
        <f>IF(AND(D3="A",C3=373),E3,0)</f>
        <v>263.33</v>
      </c>
      <c r="I3" s="3">
        <f>IF(OR(D3="A",C3=373),E3,"")</f>
        <v>263.33</v>
      </c>
    </row>
    <row r="4" spans="1:9" ht="15">
      <c r="A4" s="6">
        <v>37077</v>
      </c>
      <c r="B4" s="7" t="s">
        <v>7</v>
      </c>
      <c r="C4" s="7">
        <v>986</v>
      </c>
      <c r="D4" s="8" t="s">
        <v>8</v>
      </c>
      <c r="E4" s="9">
        <v>242.6</v>
      </c>
      <c r="F4" s="3">
        <f aca="true" t="shared" si="1" ref="F4:F13">IF(D4="A",E4,"")</f>
      </c>
      <c r="G4" s="3">
        <f t="shared" si="0"/>
        <v>0</v>
      </c>
      <c r="H4" s="3">
        <f aca="true" t="shared" si="2" ref="H4:H14">IF(AND(D4="A",C4=373),E4,0)</f>
        <v>0</v>
      </c>
      <c r="I4" s="3">
        <f aca="true" t="shared" si="3" ref="I4:I13">IF(OR(D4="A",C4=373),E4,"")</f>
      </c>
    </row>
    <row r="5" spans="1:9" ht="15">
      <c r="A5" s="6">
        <v>37078</v>
      </c>
      <c r="B5" s="7" t="s">
        <v>9</v>
      </c>
      <c r="C5" s="7">
        <v>345</v>
      </c>
      <c r="D5" s="8" t="s">
        <v>6</v>
      </c>
      <c r="E5" s="9">
        <v>423.5</v>
      </c>
      <c r="F5" s="3">
        <f t="shared" si="1"/>
        <v>423.5</v>
      </c>
      <c r="G5" s="3">
        <f t="shared" si="0"/>
        <v>0</v>
      </c>
      <c r="H5" s="3">
        <f t="shared" si="2"/>
        <v>0</v>
      </c>
      <c r="I5" s="3">
        <f t="shared" si="3"/>
        <v>423.5</v>
      </c>
    </row>
    <row r="6" spans="1:9" ht="15">
      <c r="A6" s="6">
        <v>37082</v>
      </c>
      <c r="B6" s="7" t="s">
        <v>10</v>
      </c>
      <c r="C6" s="7">
        <v>944</v>
      </c>
      <c r="D6" s="8" t="s">
        <v>11</v>
      </c>
      <c r="E6" s="9">
        <v>862.06</v>
      </c>
      <c r="F6" s="3">
        <f t="shared" si="1"/>
      </c>
      <c r="G6" s="3">
        <f t="shared" si="0"/>
        <v>0</v>
      </c>
      <c r="H6" s="3">
        <f t="shared" si="2"/>
        <v>0</v>
      </c>
      <c r="I6" s="3">
        <f t="shared" si="3"/>
      </c>
    </row>
    <row r="7" spans="1:9" ht="15">
      <c r="A7" s="6">
        <v>37086</v>
      </c>
      <c r="B7" s="7" t="s">
        <v>12</v>
      </c>
      <c r="C7" s="7">
        <v>226</v>
      </c>
      <c r="D7" s="8" t="s">
        <v>6</v>
      </c>
      <c r="E7" s="9">
        <v>547.99</v>
      </c>
      <c r="F7" s="3">
        <f t="shared" si="1"/>
        <v>547.99</v>
      </c>
      <c r="G7" s="3">
        <f t="shared" si="0"/>
        <v>0</v>
      </c>
      <c r="H7" s="3">
        <f t="shared" si="2"/>
        <v>0</v>
      </c>
      <c r="I7" s="3">
        <f t="shared" si="3"/>
        <v>547.99</v>
      </c>
    </row>
    <row r="8" spans="1:9" ht="15">
      <c r="A8" s="6">
        <v>37090</v>
      </c>
      <c r="B8" s="7" t="s">
        <v>13</v>
      </c>
      <c r="C8" s="7">
        <v>373</v>
      </c>
      <c r="D8" s="8" t="s">
        <v>8</v>
      </c>
      <c r="E8" s="9">
        <v>71.84</v>
      </c>
      <c r="F8" s="3">
        <f t="shared" si="1"/>
      </c>
      <c r="G8" s="3">
        <f t="shared" si="0"/>
        <v>71.84</v>
      </c>
      <c r="H8" s="3">
        <f t="shared" si="2"/>
        <v>0</v>
      </c>
      <c r="I8" s="3">
        <f t="shared" si="3"/>
        <v>71.84</v>
      </c>
    </row>
    <row r="9" spans="1:9" ht="15">
      <c r="A9" s="6">
        <v>37092</v>
      </c>
      <c r="B9" s="7" t="s">
        <v>14</v>
      </c>
      <c r="C9" s="7">
        <v>495</v>
      </c>
      <c r="D9" s="8" t="s">
        <v>11</v>
      </c>
      <c r="E9" s="9">
        <v>820.47</v>
      </c>
      <c r="F9" s="3">
        <f t="shared" si="1"/>
      </c>
      <c r="G9" s="3">
        <f t="shared" si="0"/>
        <v>0</v>
      </c>
      <c r="H9" s="3">
        <f t="shared" si="2"/>
        <v>0</v>
      </c>
      <c r="I9" s="3">
        <f t="shared" si="3"/>
      </c>
    </row>
    <row r="10" spans="1:9" ht="15">
      <c r="A10" s="6">
        <v>37093</v>
      </c>
      <c r="B10" s="7" t="s">
        <v>15</v>
      </c>
      <c r="C10" s="7">
        <v>373</v>
      </c>
      <c r="D10" s="8" t="s">
        <v>6</v>
      </c>
      <c r="E10" s="9">
        <v>64.89</v>
      </c>
      <c r="F10" s="3">
        <f t="shared" si="1"/>
        <v>64.89</v>
      </c>
      <c r="G10" s="3">
        <f t="shared" si="0"/>
        <v>64.89</v>
      </c>
      <c r="H10" s="3">
        <f t="shared" si="2"/>
        <v>64.89</v>
      </c>
      <c r="I10" s="3">
        <f t="shared" si="3"/>
        <v>64.89</v>
      </c>
    </row>
    <row r="11" spans="1:9" ht="15">
      <c r="A11" s="6">
        <v>37097</v>
      </c>
      <c r="B11" s="7" t="s">
        <v>16</v>
      </c>
      <c r="C11" s="7">
        <v>823</v>
      </c>
      <c r="D11" s="8" t="s">
        <v>11</v>
      </c>
      <c r="E11" s="9">
        <v>512.25</v>
      </c>
      <c r="F11" s="3">
        <f t="shared" si="1"/>
      </c>
      <c r="G11" s="3">
        <f t="shared" si="0"/>
        <v>0</v>
      </c>
      <c r="H11" s="3">
        <f t="shared" si="2"/>
        <v>0</v>
      </c>
      <c r="I11" s="3">
        <f t="shared" si="3"/>
      </c>
    </row>
    <row r="12" spans="1:9" ht="15">
      <c r="A12" s="6">
        <v>37100</v>
      </c>
      <c r="B12" s="7" t="s">
        <v>17</v>
      </c>
      <c r="C12" s="7">
        <v>334</v>
      </c>
      <c r="D12" s="8" t="s">
        <v>11</v>
      </c>
      <c r="E12" s="9">
        <v>91.91</v>
      </c>
      <c r="F12" s="3">
        <f t="shared" si="1"/>
      </c>
      <c r="G12" s="3">
        <f t="shared" si="0"/>
        <v>0</v>
      </c>
      <c r="H12" s="3">
        <f t="shared" si="2"/>
        <v>0</v>
      </c>
      <c r="I12" s="3">
        <f t="shared" si="3"/>
      </c>
    </row>
    <row r="13" spans="1:9" ht="15">
      <c r="A13" s="6">
        <v>37103</v>
      </c>
      <c r="B13" s="7" t="s">
        <v>18</v>
      </c>
      <c r="C13" s="7">
        <v>780</v>
      </c>
      <c r="D13" s="8" t="s">
        <v>11</v>
      </c>
      <c r="E13" s="9">
        <v>923.43</v>
      </c>
      <c r="F13" s="3">
        <f t="shared" si="1"/>
      </c>
      <c r="G13" s="3">
        <f t="shared" si="0"/>
        <v>0</v>
      </c>
      <c r="H13" s="3">
        <f t="shared" si="2"/>
        <v>0</v>
      </c>
      <c r="I13" s="3">
        <f t="shared" si="3"/>
      </c>
    </row>
    <row r="14" spans="1:8" ht="15">
      <c r="A14" s="6"/>
      <c r="B14" s="7"/>
      <c r="C14" s="7"/>
      <c r="D14" s="11"/>
      <c r="E14" s="9"/>
      <c r="F14" s="3">
        <f>SUM(F3:F13)</f>
        <v>1299.71</v>
      </c>
      <c r="G14" s="3">
        <f>SUM(G3:G13)</f>
        <v>400.05999999999995</v>
      </c>
      <c r="H14" s="3">
        <f t="shared" si="2"/>
        <v>0</v>
      </c>
    </row>
    <row r="15" spans="4:5" ht="15">
      <c r="D15" s="10"/>
      <c r="E15" s="9"/>
    </row>
    <row r="16" spans="1:5" ht="15">
      <c r="A16" s="3" t="s">
        <v>19</v>
      </c>
      <c r="B16" s="3">
        <v>2</v>
      </c>
      <c r="D16" s="10" t="s">
        <v>29</v>
      </c>
      <c r="E16" s="9">
        <f>SUMIF(D3:D13,"C",E3:E13)</f>
        <v>3210.1199999999994</v>
      </c>
    </row>
    <row r="17" spans="1:5" ht="15">
      <c r="A17" s="3" t="s">
        <v>20</v>
      </c>
      <c r="B17" s="3">
        <v>5</v>
      </c>
      <c r="D17" s="10"/>
      <c r="E17" s="9"/>
    </row>
    <row r="18" spans="1:2" ht="15">
      <c r="A18" s="10" t="s">
        <v>38</v>
      </c>
      <c r="B18" s="3">
        <f>INDEX(A3:E13,B16,B17)</f>
        <v>242.6</v>
      </c>
    </row>
    <row r="19" ht="15">
      <c r="D19" s="10"/>
    </row>
    <row r="20" spans="1:2" ht="15">
      <c r="A20" s="3" t="s">
        <v>21</v>
      </c>
      <c r="B20" s="6" t="str">
        <f>B7</f>
        <v>07 131</v>
      </c>
    </row>
    <row r="21" spans="1:2" ht="15">
      <c r="A21" s="3" t="s">
        <v>22</v>
      </c>
      <c r="B21" s="3">
        <f>VLOOKUP(B20,B3:E13,4,FALSE)</f>
        <v>547.99</v>
      </c>
    </row>
    <row r="22" ht="15"/>
    <row r="23" ht="15"/>
    <row r="24" ht="15"/>
    <row r="25" ht="15">
      <c r="D25" s="12"/>
    </row>
    <row r="26" ht="15">
      <c r="D26" s="12"/>
    </row>
    <row r="27" ht="15">
      <c r="D27" s="12"/>
    </row>
    <row r="28" ht="15">
      <c r="D28" s="12"/>
    </row>
  </sheetData>
  <sheetProtection/>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10.00390625" defaultRowHeight="14.25"/>
  <cols>
    <col min="1" max="1" width="10.00390625" style="3" customWidth="1"/>
    <col min="2" max="2" width="11.50390625" style="3" customWidth="1"/>
    <col min="3" max="16384" width="10.00390625" style="3" customWidth="1"/>
  </cols>
  <sheetData>
    <row r="1" spans="1:2" ht="15">
      <c r="A1" s="2" t="s">
        <v>23</v>
      </c>
      <c r="B1" s="2" t="s">
        <v>24</v>
      </c>
    </row>
    <row r="2" spans="1:2" ht="15">
      <c r="A2" s="13">
        <v>2.95</v>
      </c>
      <c r="B2" s="3">
        <v>12</v>
      </c>
    </row>
    <row r="3" spans="1:2" ht="15">
      <c r="A3" s="13">
        <v>4.5</v>
      </c>
      <c r="B3" s="3">
        <v>25</v>
      </c>
    </row>
    <row r="4" spans="1:2" ht="15">
      <c r="A4" s="13">
        <v>8.95</v>
      </c>
      <c r="B4" s="3">
        <v>10</v>
      </c>
    </row>
    <row r="5" spans="1:2" ht="15">
      <c r="A5" s="13">
        <v>12.45</v>
      </c>
      <c r="B5" s="3">
        <v>35</v>
      </c>
    </row>
    <row r="6" spans="1:2" ht="15">
      <c r="A6" s="13">
        <v>3.65</v>
      </c>
      <c r="B6" s="3">
        <v>100</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10.00390625" defaultRowHeight="14.25"/>
  <cols>
    <col min="1" max="1" width="10.00390625" style="3" customWidth="1"/>
    <col min="2" max="2" width="14.25390625" style="3" customWidth="1"/>
    <col min="3" max="16384" width="10.00390625" style="3" customWidth="1"/>
  </cols>
  <sheetData>
    <row r="1" spans="1:2" ht="15">
      <c r="A1" s="2" t="s">
        <v>25</v>
      </c>
      <c r="B1" s="2" t="s">
        <v>26</v>
      </c>
    </row>
    <row r="2" spans="1:2" ht="15">
      <c r="A2" s="3">
        <v>1</v>
      </c>
      <c r="B2" s="14">
        <v>-100000</v>
      </c>
    </row>
    <row r="3" spans="1:2" ht="15">
      <c r="A3" s="3">
        <v>2</v>
      </c>
      <c r="B3" s="14">
        <v>15000</v>
      </c>
    </row>
    <row r="4" spans="1:2" ht="15">
      <c r="A4" s="3">
        <v>3</v>
      </c>
      <c r="B4" s="14">
        <v>20000</v>
      </c>
    </row>
    <row r="5" spans="1:2" ht="15">
      <c r="A5" s="3">
        <v>4</v>
      </c>
      <c r="B5" s="14">
        <v>25000</v>
      </c>
    </row>
    <row r="6" spans="1:2" ht="15">
      <c r="A6" s="3">
        <v>5</v>
      </c>
      <c r="B6" s="14">
        <v>25000</v>
      </c>
    </row>
    <row r="7" spans="1:2" ht="15">
      <c r="A7" s="3">
        <v>6</v>
      </c>
      <c r="B7" s="14">
        <v>25000</v>
      </c>
    </row>
    <row r="8" spans="1:2" ht="15">
      <c r="A8" s="3">
        <v>7</v>
      </c>
      <c r="B8" s="14">
        <v>25000</v>
      </c>
    </row>
    <row r="9" spans="1:2" ht="15">
      <c r="A9" s="3">
        <v>8</v>
      </c>
      <c r="B9" s="14">
        <v>25000</v>
      </c>
    </row>
    <row r="11" spans="1:2" ht="15">
      <c r="A11" s="3" t="s">
        <v>27</v>
      </c>
      <c r="B11" s="15"/>
    </row>
    <row r="12" spans="1:2" ht="15">
      <c r="A12" s="3" t="s">
        <v>28</v>
      </c>
      <c r="B12" s="16"/>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Hamish Taylor</dc:creator>
  <cp:keywords/>
  <dc:description/>
  <cp:lastModifiedBy>CS Dept</cp:lastModifiedBy>
  <dcterms:created xsi:type="dcterms:W3CDTF">2001-12-19T21:31:07Z</dcterms:created>
  <dcterms:modified xsi:type="dcterms:W3CDTF">2010-08-25T14:49:26Z</dcterms:modified>
  <cp:category/>
  <cp:version/>
  <cp:contentType/>
  <cp:contentStatus/>
</cp:coreProperties>
</file>