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6165" windowHeight="3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" i="1"/>
  <c r="I1"/>
  <c r="I2"/>
  <c r="I3"/>
  <c r="E3"/>
  <c r="F3" s="1"/>
  <c r="E17"/>
  <c r="E4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F1" l="1"/>
</calcChain>
</file>

<file path=xl/sharedStrings.xml><?xml version="1.0" encoding="utf-8"?>
<sst xmlns="http://schemas.openxmlformats.org/spreadsheetml/2006/main" count="40" uniqueCount="39">
  <si>
    <t>Units Produced</t>
  </si>
  <si>
    <t>Error</t>
  </si>
  <si>
    <t>sum errors</t>
  </si>
  <si>
    <t>Month</t>
  </si>
  <si>
    <t>slope</t>
  </si>
  <si>
    <t>intercept</t>
  </si>
  <si>
    <t>RSq</t>
  </si>
  <si>
    <t>std err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</si>
  <si>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</si>
  <si>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</si>
  <si>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</si>
  <si>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</si>
  <si>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</si>
  <si>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</si>
  <si>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</si>
  <si>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</si>
  <si>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</si>
  <si>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</si>
  <si>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</si>
  <si>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</si>
  <si>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</si>
  <si>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</si>
  <si>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</si>
  <si>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</si>
  <si>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</si>
  <si>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</si>
  <si>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</si>
  <si>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</si>
  <si>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</si>
  <si>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</si>
  <si>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</si>
  <si>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X Variable 1</t>
  </si>
  <si>
    <t>RESIDUAL OUTPUT</t>
  </si>
  <si>
    <t>Observation</t>
  </si>
  <si>
    <t>Predicted Y</t>
  </si>
  <si>
    <t>Residuals</t>
  </si>
  <si>
    <t>Standard Residuals</t>
  </si>
  <si>
    <t>Predicted Cost</t>
  </si>
  <si>
    <t>Monthly Plant Cost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</si>
</sst>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0" xfId="0" applyAlignment="1">
      <alignment wrapText="1"/>
    </xf>
    <xf numFmtId="164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>
        <c:manualLayout>
          <c:xMode val="edge"/>
          <c:yMode val="edge"/>
          <c:x val="0.2762856472208044"/>
          <c:y val="1.4843754869998317E-2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Sheet1!$D$2</c:f>
              <c:strCache>
                <c:ptCount val="1"/>
                <c:pt idx="0">
                  <c:v>Monthly Plant Cost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45751968503937"/>
                  <c:y val="3.2001557944241615E-2"/>
                </c:manualLayout>
              </c:layout>
              <c:numFmt formatCode="General" sourceLinked="0"/>
            </c:trendlineLbl>
          </c:trendline>
          <c:xVal>
            <c:numRef>
              <c:f>Sheet1!$C$3:$C$16</c:f>
              <c:numCache>
                <c:formatCode>General</c:formatCode>
                <c:ptCount val="14"/>
                <c:pt idx="0">
                  <c:v>1260</c:v>
                </c:pt>
                <c:pt idx="1">
                  <c:v>1007</c:v>
                </c:pt>
                <c:pt idx="2">
                  <c:v>1296</c:v>
                </c:pt>
                <c:pt idx="3">
                  <c:v>873</c:v>
                </c:pt>
                <c:pt idx="4">
                  <c:v>532</c:v>
                </c:pt>
                <c:pt idx="5">
                  <c:v>476</c:v>
                </c:pt>
                <c:pt idx="6">
                  <c:v>482</c:v>
                </c:pt>
                <c:pt idx="7">
                  <c:v>1273</c:v>
                </c:pt>
                <c:pt idx="8">
                  <c:v>692</c:v>
                </c:pt>
                <c:pt idx="9">
                  <c:v>690</c:v>
                </c:pt>
                <c:pt idx="10">
                  <c:v>564</c:v>
                </c:pt>
                <c:pt idx="11">
                  <c:v>470</c:v>
                </c:pt>
                <c:pt idx="12">
                  <c:v>675</c:v>
                </c:pt>
                <c:pt idx="13">
                  <c:v>870</c:v>
                </c:pt>
              </c:numCache>
            </c:numRef>
          </c:xVal>
          <c:yVal>
            <c:numRef>
              <c:f>Sheet1!$D$3:$D$16</c:f>
              <c:numCache>
                <c:formatCode>"$"#,##0</c:formatCode>
                <c:ptCount val="14"/>
                <c:pt idx="0">
                  <c:v>123118</c:v>
                </c:pt>
                <c:pt idx="1">
                  <c:v>99601</c:v>
                </c:pt>
                <c:pt idx="2">
                  <c:v>132000</c:v>
                </c:pt>
                <c:pt idx="3">
                  <c:v>80000</c:v>
                </c:pt>
                <c:pt idx="4">
                  <c:v>52000</c:v>
                </c:pt>
                <c:pt idx="5">
                  <c:v>58625</c:v>
                </c:pt>
                <c:pt idx="6">
                  <c:v>74624</c:v>
                </c:pt>
                <c:pt idx="7">
                  <c:v>110000</c:v>
                </c:pt>
                <c:pt idx="8">
                  <c:v>81000</c:v>
                </c:pt>
                <c:pt idx="9">
                  <c:v>73507</c:v>
                </c:pt>
                <c:pt idx="10">
                  <c:v>95024</c:v>
                </c:pt>
                <c:pt idx="11">
                  <c:v>88004</c:v>
                </c:pt>
                <c:pt idx="12">
                  <c:v>70000</c:v>
                </c:pt>
                <c:pt idx="13">
                  <c:v>110253</c:v>
                </c:pt>
              </c:numCache>
            </c:numRef>
          </c:yVal>
        </c:ser>
        <c:axId val="196065920"/>
        <c:axId val="195814912"/>
      </c:scatterChart>
      <c:valAx>
        <c:axId val="196065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Units produced</a:t>
                </a:r>
              </a:p>
            </c:rich>
          </c:tx>
          <c:layout/>
        </c:title>
        <c:numFmt formatCode="General" sourceLinked="1"/>
        <c:tickLblPos val="nextTo"/>
        <c:crossAx val="195814912"/>
        <c:crosses val="autoZero"/>
        <c:crossBetween val="midCat"/>
      </c:valAx>
      <c:valAx>
        <c:axId val="1958149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Monthly Operating Costs</a:t>
                </a:r>
              </a:p>
            </c:rich>
          </c:tx>
          <c:layout/>
        </c:title>
        <c:numFmt formatCode="&quot;$&quot;#,##0" sourceLinked="1"/>
        <c:tickLblPos val="nextTo"/>
        <c:crossAx val="1960659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24582239720035"/>
          <c:y val="0.67253322461697496"/>
          <c:w val="0.32754215416503185"/>
          <c:h val="0.29851609203283858"/>
        </c:manualLayout>
      </c:layout>
    </c:legend>
    <c:plotVisOnly val="1"/>
  </c:chart>
  <c:printSettings>
    <c:headerFooter/>
    <c:pageMargins b="0.75" l="0.7" r="0.7" t="0.75" header="0.3" footer="0.3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40107</xdr:colOff>
      <xdr:row>12</xdr:row>
      <xdr:rowOff>100265</xdr:rowOff>
    </xdr:from>
    <xdr:to>
      <xdr:col>11</xdr:col>
      <xdr:colOff>471238</xdr:colOff>
      <xdr:row>27</xdr:row>
      <xdr:rowOff>80212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95" workbookViewId="0">
      <selection activeCell="H5" sqref="H5"/>
    </sheetView>
  </sheetViews>
  <sheetFormatPr defaultRowHeight="12.75"/>
  <cols>
    <col min="1" max="1" width="2.7109375" style="1" customWidth="1"/>
    <col min="2" max="2" width="12.5703125" style="1" bestFit="1" customWidth="1"/>
    <col min="3" max="3" width="10.28515625" style="1" customWidth="1"/>
    <col min="4" max="4" width="13.140625" style="1" customWidth="1"/>
    <col min="5" max="5" width="10.7109375" style="1" customWidth="1"/>
    <col min="6" max="16384" width="9.140625" style="1"/>
  </cols>
  <sheetData>
    <row r="1" spans="2:11">
      <c r="E1" s="11" t="s">
        <v>2</v>
      </c>
      <c r="F1" s="11">
        <f>SUM(F3:F16)</f>
        <v>-3.0399999930523336E-2</v>
      </c>
      <c r="H1" s="1" t="s">
        <v>4</v>
      </c>
      <c r="I1" s="1">
        <f>SLOPE(D3:D16,C3:C16)</f>
        <v>64.268697310303011</v>
      </c>
      <c r="J1" s="1" t="s">
        <v>7</v>
      </c>
      <c r="K1" s="1">
        <f>STEYX(D3:D16,C3:C16)</f>
        <v>13771.853149549761</v>
      </c>
    </row>
    <row r="2" spans="2:11" ht="25.5">
      <c r="B2" s="9" t="s">
        <v>3</v>
      </c>
      <c r="C2" s="10" t="s">
        <v>0</v>
      </c>
      <c r="D2" s="10" t="s">
        <v>38</v>
      </c>
      <c r="E2" s="10" t="s">
        <v>37</v>
      </c>
      <c r="F2" s="10" t="s">
        <v>1</v>
      </c>
      <c r="H2" s="1" t="s">
        <v>5</v>
      </c>
      <c r="I2" s="1">
        <f>INTERCEPT(D3:D16,C3:C16)</f>
        <v>37894.095572644168</v>
      </c>
    </row>
    <row r="3" spans="2:11">
      <c r="B3" s="1">
        <v>1</v>
      </c>
      <c r="C3" s="1">
        <v>1260</v>
      </c>
      <c r="D3" s="8">
        <v>123118</v>
      </c>
      <c r="E3" s="8">
        <f>64.2687*C3+37894.0956</f>
        <v>118872.65759999999</v>
      </c>
      <c r="F3" s="8">
        <f>D3-E3</f>
        <v>4245.3424000000086</v>
      </c>
      <c r="H3" s="1" t="s">
        <v>6</v>
      </c>
      <c r="I3" s="1">
        <f>RSQ(D3:D16,C3:C16)</f>
        <v>0.68820284056391412</v>
      </c>
    </row>
    <row r="4" spans="2:11">
      <c r="B4" s="1">
        <v>2</v>
      </c>
      <c r="C4" s="1">
        <v>1007</v>
      </c>
      <c r="D4" s="8">
        <v>99601</v>
      </c>
      <c r="E4" s="8">
        <f t="shared" ref="E4:E17" si="0">64.2687*C4+37894.0956</f>
        <v>102612.6765</v>
      </c>
      <c r="F4" s="8">
        <f t="shared" ref="F4:F16" si="1">D4-E4</f>
        <v>-3011.6765000000014</v>
      </c>
    </row>
    <row r="5" spans="2:11">
      <c r="B5" s="1">
        <v>3</v>
      </c>
      <c r="C5" s="1">
        <v>1296</v>
      </c>
      <c r="D5" s="8">
        <v>132000</v>
      </c>
      <c r="E5" s="8">
        <f t="shared" si="0"/>
        <v>121186.3308</v>
      </c>
      <c r="F5" s="8">
        <f t="shared" si="1"/>
        <v>10813.669200000004</v>
      </c>
    </row>
    <row r="6" spans="2:11">
      <c r="B6" s="1">
        <v>4</v>
      </c>
      <c r="C6" s="1">
        <v>873</v>
      </c>
      <c r="D6" s="8">
        <v>80000</v>
      </c>
      <c r="E6" s="8">
        <f t="shared" si="0"/>
        <v>94000.670699999988</v>
      </c>
      <c r="F6" s="8">
        <f t="shared" si="1"/>
        <v>-14000.670699999988</v>
      </c>
    </row>
    <row r="7" spans="2:11">
      <c r="B7" s="1">
        <v>5</v>
      </c>
      <c r="C7" s="1">
        <v>532</v>
      </c>
      <c r="D7" s="8">
        <v>52000</v>
      </c>
      <c r="E7" s="8">
        <f t="shared" si="0"/>
        <v>72085.043999999994</v>
      </c>
      <c r="F7" s="8">
        <f t="shared" si="1"/>
        <v>-20085.043999999994</v>
      </c>
    </row>
    <row r="8" spans="2:11">
      <c r="B8" s="1">
        <v>6</v>
      </c>
      <c r="C8" s="1">
        <v>476</v>
      </c>
      <c r="D8" s="8">
        <v>58625</v>
      </c>
      <c r="E8" s="8">
        <f t="shared" si="0"/>
        <v>68485.996799999994</v>
      </c>
      <c r="F8" s="8">
        <f t="shared" si="1"/>
        <v>-9860.9967999999935</v>
      </c>
    </row>
    <row r="9" spans="2:11">
      <c r="B9" s="1">
        <v>7</v>
      </c>
      <c r="C9" s="1">
        <v>482</v>
      </c>
      <c r="D9" s="8">
        <v>74624</v>
      </c>
      <c r="E9" s="8">
        <f t="shared" si="0"/>
        <v>68871.608999999997</v>
      </c>
      <c r="F9" s="8">
        <f t="shared" si="1"/>
        <v>5752.3910000000033</v>
      </c>
    </row>
    <row r="10" spans="2:11">
      <c r="B10" s="1">
        <v>8</v>
      </c>
      <c r="C10" s="1">
        <v>1273</v>
      </c>
      <c r="D10" s="8">
        <v>110000</v>
      </c>
      <c r="E10" s="8">
        <f t="shared" si="0"/>
        <v>119708.1507</v>
      </c>
      <c r="F10" s="8">
        <f t="shared" si="1"/>
        <v>-9708.1506999999983</v>
      </c>
    </row>
    <row r="11" spans="2:11">
      <c r="B11" s="1">
        <v>9</v>
      </c>
      <c r="C11" s="1">
        <v>692</v>
      </c>
      <c r="D11" s="8">
        <v>81000</v>
      </c>
      <c r="E11" s="8">
        <f t="shared" si="0"/>
        <v>82368.035999999993</v>
      </c>
      <c r="F11" s="8">
        <f t="shared" si="1"/>
        <v>-1368.0359999999928</v>
      </c>
    </row>
    <row r="12" spans="2:11">
      <c r="B12" s="1">
        <v>10</v>
      </c>
      <c r="C12" s="1">
        <v>690</v>
      </c>
      <c r="D12" s="8">
        <v>73507</v>
      </c>
      <c r="E12" s="8">
        <f t="shared" si="0"/>
        <v>82239.498599999992</v>
      </c>
      <c r="F12" s="8">
        <f t="shared" si="1"/>
        <v>-8732.4985999999917</v>
      </c>
    </row>
    <row r="13" spans="2:11">
      <c r="B13" s="1">
        <v>11</v>
      </c>
      <c r="C13" s="1">
        <v>564</v>
      </c>
      <c r="D13" s="8">
        <v>95024</v>
      </c>
      <c r="E13" s="8">
        <f t="shared" si="0"/>
        <v>74141.642399999997</v>
      </c>
      <c r="F13" s="8">
        <f t="shared" si="1"/>
        <v>20882.357600000003</v>
      </c>
    </row>
    <row r="14" spans="2:11">
      <c r="B14" s="1">
        <v>12</v>
      </c>
      <c r="C14" s="1">
        <v>470</v>
      </c>
      <c r="D14" s="8">
        <v>88004</v>
      </c>
      <c r="E14" s="8">
        <f t="shared" si="0"/>
        <v>68100.38459999999</v>
      </c>
      <c r="F14" s="8">
        <f t="shared" si="1"/>
        <v>19903.61540000001</v>
      </c>
    </row>
    <row r="15" spans="2:11">
      <c r="B15" s="1">
        <v>13</v>
      </c>
      <c r="C15" s="1">
        <v>675</v>
      </c>
      <c r="D15" s="8">
        <v>70000</v>
      </c>
      <c r="E15" s="8">
        <f t="shared" si="0"/>
        <v>81275.468099999998</v>
      </c>
      <c r="F15" s="8">
        <f t="shared" si="1"/>
        <v>-11275.468099999998</v>
      </c>
    </row>
    <row r="16" spans="2:11">
      <c r="B16" s="1">
        <v>14</v>
      </c>
      <c r="C16" s="1">
        <v>870</v>
      </c>
      <c r="D16" s="8">
        <v>110253</v>
      </c>
      <c r="E16" s="8">
        <f t="shared" si="0"/>
        <v>93807.864600000001</v>
      </c>
      <c r="F16" s="8">
        <f t="shared" si="1"/>
        <v>16445.135399999999</v>
      </c>
    </row>
    <row r="17" spans="2:9">
      <c r="B17" s="1">
        <v>15</v>
      </c>
      <c r="C17" s="1">
        <v>1100</v>
      </c>
      <c r="D17" s="8"/>
      <c r="E17" s="8">
        <f t="shared" si="0"/>
        <v>108589.66559999999</v>
      </c>
      <c r="F17" s="8"/>
    </row>
    <row r="18" spans="2:9">
      <c r="B18" s="2"/>
    </row>
    <row r="19" spans="2:9" ht="25.5">
      <c r="B19" s="7" t="s">
        <v>8</v>
      </c>
      <c r="C19" s="7"/>
      <c r="D19"/>
      <c r="E19"/>
      <c r="F19"/>
      <c r="G19"/>
      <c r="H19"/>
      <c r="I19"/>
    </row>
    <row r="20" spans="2:9" ht="13.5" thickBot="1">
      <c r="B20"/>
      <c r="C20"/>
      <c r="D20"/>
      <c r="E20"/>
      <c r="F20"/>
      <c r="G20"/>
      <c r="H20"/>
      <c r="I20"/>
    </row>
    <row r="21" spans="2:9">
      <c r="B21" s="6" t="s">
        <v>9</v>
      </c>
      <c r="C21" s="6"/>
      <c r="D21"/>
      <c r="E21"/>
      <c r="F21"/>
      <c r="G21"/>
      <c r="H21"/>
      <c r="I21"/>
    </row>
    <row r="22" spans="2:9">
      <c r="B22" s="3" t="s">
        <v>10</v>
      </c>
      <c r="C22" s="3">
        <v>0.82957991812960019</v>
      </c>
      <c r="D22"/>
      <c r="E22"/>
      <c r="F22"/>
      <c r="G22"/>
      <c r="H22"/>
      <c r="I22"/>
    </row>
    <row r="23" spans="2:9">
      <c r="B23" s="3" t="s">
        <v>11</v>
      </c>
      <c r="C23" s="3">
        <v>0.68820284056391412</v>
      </c>
      <c r="D23"/>
      <c r="E23"/>
      <c r="F23"/>
      <c r="G23"/>
      <c r="H23"/>
      <c r="I23"/>
    </row>
    <row r="24" spans="2:9">
      <c r="B24" s="3" t="s">
        <v>12</v>
      </c>
      <c r="C24" s="3">
        <v>0.66221974394424032</v>
      </c>
      <c r="D24"/>
      <c r="E24"/>
      <c r="F24"/>
      <c r="G24"/>
      <c r="H24"/>
      <c r="I24"/>
    </row>
    <row r="25" spans="2:9">
      <c r="B25" s="3" t="s">
        <v>13</v>
      </c>
      <c r="C25" s="3">
        <v>13771.853149549761</v>
      </c>
      <c r="D25"/>
      <c r="E25"/>
      <c r="F25"/>
      <c r="G25"/>
      <c r="H25"/>
      <c r="I25"/>
    </row>
    <row r="26" spans="2:9" ht="13.5" thickBot="1">
      <c r="B26" s="4" t="s">
        <v>14</v>
      </c>
      <c r="C26" s="4">
        <v>14</v>
      </c>
      <c r="D26"/>
      <c r="E26"/>
      <c r="F26"/>
      <c r="G26"/>
      <c r="H26"/>
      <c r="I26"/>
    </row>
    <row r="27" spans="2:9">
      <c r="B27"/>
      <c r="C27"/>
      <c r="D27"/>
      <c r="E27"/>
      <c r="F27"/>
      <c r="G27"/>
      <c r="H27"/>
      <c r="I27"/>
    </row>
    <row r="28" spans="2:9" ht="13.5" thickBot="1">
      <c r="B28" t="s">
        <v>15</v>
      </c>
      <c r="C28"/>
      <c r="D28"/>
      <c r="E28"/>
      <c r="F28"/>
      <c r="G28"/>
      <c r="H28"/>
      <c r="I28"/>
    </row>
    <row r="29" spans="2:9">
      <c r="B29" s="5"/>
      <c r="C29" s="5" t="s">
        <v>20</v>
      </c>
      <c r="D29" s="5" t="s">
        <v>21</v>
      </c>
      <c r="E29" s="5" t="s">
        <v>22</v>
      </c>
      <c r="F29" s="5" t="s">
        <v>23</v>
      </c>
      <c r="G29" s="5" t="s">
        <v>24</v>
      </c>
      <c r="H29"/>
      <c r="I29"/>
    </row>
    <row r="30" spans="2:9">
      <c r="B30" s="3" t="s">
        <v>16</v>
      </c>
      <c r="C30" s="3">
        <v>1</v>
      </c>
      <c r="D30" s="3">
        <v>5023545253.3554087</v>
      </c>
      <c r="E30" s="3">
        <v>5023545253.3554087</v>
      </c>
      <c r="F30" s="3">
        <v>26.486559729097966</v>
      </c>
      <c r="G30" s="3">
        <v>2.4238061831590547E-4</v>
      </c>
      <c r="H30"/>
      <c r="I30"/>
    </row>
    <row r="31" spans="2:9">
      <c r="B31" s="3" t="s">
        <v>17</v>
      </c>
      <c r="C31" s="3">
        <v>12</v>
      </c>
      <c r="D31" s="3">
        <v>2275967270.073164</v>
      </c>
      <c r="E31" s="3">
        <v>189663939.17276368</v>
      </c>
      <c r="F31" s="3"/>
      <c r="G31" s="3"/>
      <c r="H31"/>
      <c r="I31"/>
    </row>
    <row r="32" spans="2:9" ht="13.5" thickBot="1">
      <c r="B32" s="4" t="s">
        <v>18</v>
      </c>
      <c r="C32" s="4">
        <v>13</v>
      </c>
      <c r="D32" s="4">
        <v>7299512523.4285727</v>
      </c>
      <c r="E32" s="4"/>
      <c r="F32" s="4"/>
      <c r="G32" s="4"/>
      <c r="H32"/>
      <c r="I32"/>
    </row>
    <row r="33" spans="2:9" ht="13.5" thickBot="1">
      <c r="B33"/>
      <c r="C33"/>
      <c r="D33"/>
      <c r="E33"/>
      <c r="F33"/>
      <c r="G33"/>
      <c r="H33"/>
      <c r="I33"/>
    </row>
    <row r="34" spans="2:9">
      <c r="B34" s="5"/>
      <c r="C34" s="5" t="s">
        <v>25</v>
      </c>
      <c r="D34" s="5" t="s">
        <v>13</v>
      </c>
      <c r="E34" s="5" t="s">
        <v>26</v>
      </c>
      <c r="F34" s="5" t="s">
        <v>27</v>
      </c>
      <c r="G34" s="5" t="s">
        <v>28</v>
      </c>
      <c r="H34" s="5" t="s">
        <v>29</v>
      </c>
      <c r="I34" s="5" t="s">
        <v>30</v>
      </c>
    </row>
    <row r="35" spans="2:9">
      <c r="B35" s="3" t="s">
        <v>19</v>
      </c>
      <c r="C35" s="3">
        <v>37894.095572644175</v>
      </c>
      <c r="D35" s="3">
        <v>10613.249227967586</v>
      </c>
      <c r="E35" s="3">
        <v>3.5704518718723062</v>
      </c>
      <c r="F35" s="3">
        <v>3.849195226972215E-3</v>
      </c>
      <c r="G35" s="3">
        <v>14769.812016848628</v>
      </c>
      <c r="H35" s="3">
        <v>61018.379128439723</v>
      </c>
      <c r="I35" s="3">
        <v>14769.812016848628</v>
      </c>
    </row>
    <row r="36" spans="2:9" ht="13.5" thickBot="1">
      <c r="B36" s="4" t="s">
        <v>31</v>
      </c>
      <c r="C36" s="4">
        <v>64.268697310302997</v>
      </c>
      <c r="D36" s="4">
        <v>12.487822606705159</v>
      </c>
      <c r="E36" s="4">
        <v>5.146509470417592</v>
      </c>
      <c r="F36" s="4">
        <v>2.4238061831590547E-4</v>
      </c>
      <c r="G36" s="4">
        <v>37.060069231451862</v>
      </c>
      <c r="H36" s="4">
        <v>91.477325389154132</v>
      </c>
      <c r="I36" s="4">
        <v>37.060069231451862</v>
      </c>
    </row>
    <row r="37" spans="2:9">
      <c r="B37"/>
      <c r="C37"/>
      <c r="D37"/>
      <c r="E37"/>
      <c r="F37"/>
      <c r="G37"/>
      <c r="H37"/>
      <c r="I37"/>
    </row>
    <row r="38" spans="2:9">
      <c r="B38"/>
      <c r="C38"/>
      <c r="D38"/>
      <c r="E38"/>
      <c r="F38"/>
      <c r="G38"/>
      <c r="H38"/>
      <c r="I38"/>
    </row>
    <row r="39" spans="2:9">
      <c r="B39"/>
      <c r="C39"/>
      <c r="D39"/>
      <c r="E39"/>
      <c r="F39"/>
      <c r="G39"/>
      <c r="H39"/>
      <c r="I39"/>
    </row>
    <row r="40" spans="2:9">
      <c r="B40" t="s">
        <v>32</v>
      </c>
      <c r="C40"/>
      <c r="D40"/>
      <c r="E40"/>
      <c r="F40"/>
      <c r="G40"/>
      <c r="H40"/>
      <c r="I40"/>
    </row>
    <row r="41" spans="2:9" ht="13.5" thickBot="1">
      <c r="B41"/>
      <c r="C41"/>
      <c r="D41"/>
      <c r="E41"/>
      <c r="F41"/>
      <c r="G41"/>
      <c r="H41"/>
      <c r="I41"/>
    </row>
    <row r="42" spans="2:9">
      <c r="B42" s="5" t="s">
        <v>33</v>
      </c>
      <c r="C42" s="5" t="s">
        <v>34</v>
      </c>
      <c r="D42" s="5" t="s">
        <v>35</v>
      </c>
      <c r="E42" s="5" t="s">
        <v>36</v>
      </c>
      <c r="F42"/>
      <c r="G42"/>
      <c r="H42"/>
      <c r="I42"/>
    </row>
    <row r="43" spans="2:9">
      <c r="B43" s="3">
        <v>1</v>
      </c>
      <c r="C43" s="3">
        <v>118872.65418362596</v>
      </c>
      <c r="D43" s="3">
        <v>4245.3458163740434</v>
      </c>
      <c r="E43" s="3">
        <v>0.32084977765721229</v>
      </c>
      <c r="F43"/>
      <c r="G43"/>
      <c r="H43"/>
      <c r="I43"/>
    </row>
    <row r="44" spans="2:9">
      <c r="B44" s="3">
        <v>2</v>
      </c>
      <c r="C44" s="3">
        <v>102612.67376411929</v>
      </c>
      <c r="D44" s="3">
        <v>-3011.6737641192885</v>
      </c>
      <c r="E44" s="3">
        <v>-0.22761275509448306</v>
      </c>
      <c r="F44"/>
      <c r="G44"/>
      <c r="H44"/>
      <c r="I44"/>
    </row>
    <row r="45" spans="2:9">
      <c r="B45" s="3">
        <v>3</v>
      </c>
      <c r="C45" s="3">
        <v>121186.32728679686</v>
      </c>
      <c r="D45" s="3">
        <v>10813.672713203137</v>
      </c>
      <c r="E45" s="3">
        <v>0.81726310076017572</v>
      </c>
      <c r="F45"/>
      <c r="G45"/>
      <c r="H45"/>
      <c r="I45"/>
    </row>
    <row r="46" spans="2:9">
      <c r="B46" s="3">
        <v>4</v>
      </c>
      <c r="C46" s="3">
        <v>94000.668324538696</v>
      </c>
      <c r="D46" s="3">
        <v>-14000.668324538696</v>
      </c>
      <c r="E46" s="3">
        <v>-1.0581261252392709</v>
      </c>
      <c r="F46"/>
      <c r="G46"/>
      <c r="H46"/>
      <c r="I46"/>
    </row>
    <row r="47" spans="2:9">
      <c r="B47" s="3">
        <v>5</v>
      </c>
      <c r="C47" s="3">
        <v>72085.042541725372</v>
      </c>
      <c r="D47" s="3">
        <v>-20085.042541725372</v>
      </c>
      <c r="E47" s="3">
        <v>-1.5179638391042327</v>
      </c>
      <c r="F47"/>
      <c r="G47"/>
      <c r="H47"/>
      <c r="I47"/>
    </row>
    <row r="48" spans="2:9">
      <c r="B48" s="3">
        <v>6</v>
      </c>
      <c r="C48" s="3">
        <v>68485.995492348404</v>
      </c>
      <c r="D48" s="3">
        <v>-9860.9954923484038</v>
      </c>
      <c r="E48" s="3">
        <v>-0.74526277670850583</v>
      </c>
      <c r="F48"/>
      <c r="G48"/>
      <c r="H48"/>
      <c r="I48"/>
    </row>
    <row r="49" spans="2:9">
      <c r="B49" s="3">
        <v>7</v>
      </c>
      <c r="C49" s="3">
        <v>68871.607676210217</v>
      </c>
      <c r="D49" s="3">
        <v>5752.3923237897834</v>
      </c>
      <c r="E49" s="3">
        <v>0.43474757485395682</v>
      </c>
      <c r="F49"/>
      <c r="G49"/>
      <c r="H49"/>
      <c r="I49"/>
    </row>
    <row r="50" spans="2:9">
      <c r="B50" s="3">
        <v>8</v>
      </c>
      <c r="C50" s="3">
        <v>119708.14724865989</v>
      </c>
      <c r="D50" s="3">
        <v>-9708.1472486598941</v>
      </c>
      <c r="E50" s="3">
        <v>-0.73371099102979753</v>
      </c>
      <c r="F50"/>
      <c r="G50"/>
      <c r="H50"/>
      <c r="I50"/>
    </row>
    <row r="51" spans="2:9">
      <c r="B51" s="3">
        <v>9</v>
      </c>
      <c r="C51" s="3">
        <v>82368.034111373854</v>
      </c>
      <c r="D51" s="3">
        <v>-1368.0341113738541</v>
      </c>
      <c r="E51" s="3">
        <v>-0.10339168101897453</v>
      </c>
      <c r="F51"/>
      <c r="G51"/>
      <c r="H51"/>
      <c r="I51"/>
    </row>
    <row r="52" spans="2:9">
      <c r="B52" s="3">
        <v>10</v>
      </c>
      <c r="C52" s="3">
        <v>82239.496716753245</v>
      </c>
      <c r="D52" s="3">
        <v>-8732.496716753245</v>
      </c>
      <c r="E52" s="3">
        <v>-0.6599744169617856</v>
      </c>
      <c r="F52"/>
      <c r="G52"/>
      <c r="H52"/>
      <c r="I52"/>
    </row>
    <row r="53" spans="2:9">
      <c r="B53" s="3">
        <v>11</v>
      </c>
      <c r="C53" s="3">
        <v>74141.64085565506</v>
      </c>
      <c r="D53" s="3">
        <v>20882.35914434494</v>
      </c>
      <c r="E53" s="3">
        <v>1.5782225001740129</v>
      </c>
      <c r="F53"/>
      <c r="G53"/>
      <c r="H53"/>
      <c r="I53"/>
    </row>
    <row r="54" spans="2:9">
      <c r="B54" s="3">
        <v>12</v>
      </c>
      <c r="C54" s="3">
        <v>68100.383308486591</v>
      </c>
      <c r="D54" s="3">
        <v>19903.616691513409</v>
      </c>
      <c r="E54" s="3">
        <v>1.5042522485249059</v>
      </c>
      <c r="F54"/>
      <c r="G54"/>
      <c r="H54"/>
      <c r="I54"/>
    </row>
    <row r="55" spans="2:9">
      <c r="B55" s="3">
        <v>13</v>
      </c>
      <c r="C55" s="3">
        <v>81275.466257098698</v>
      </c>
      <c r="D55" s="3">
        <v>-11275.466257098698</v>
      </c>
      <c r="E55" s="3">
        <v>-0.85216399277018773</v>
      </c>
      <c r="F55"/>
      <c r="G55"/>
      <c r="H55"/>
      <c r="I55"/>
    </row>
    <row r="56" spans="2:9" ht="13.5" thickBot="1">
      <c r="B56" s="4">
        <v>14</v>
      </c>
      <c r="C56" s="4">
        <v>93807.862232607789</v>
      </c>
      <c r="D56" s="4">
        <v>16445.137767392211</v>
      </c>
      <c r="E56" s="4">
        <v>1.2428713759569798</v>
      </c>
      <c r="F56"/>
      <c r="G56"/>
      <c r="H56"/>
      <c r="I56"/>
    </row>
  </sheetData>
  <phoneticPr fontId="0" type="noConversion"/>
  <printOptions gridLines="1"/>
  <pageMargins left="0.33" right="0.26" top="1" bottom="1" header="0.36" footer="0.5"/>
  <pageSetup scale="90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A33AF8-B737-4003-859B-38A7793DA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2F1E178-1AA5-4A14-BA1A-C30651AB30AC}">
  <ds:schemaRefs>
    <ds:schemaRef ds:uri="http://schemas.microsoft.com/office/2006/metadata/properties"/>
    <ds:schemaRef ds:uri="d1607db4-bd3f-4f82-a312-bf7e283d0a6b"/>
  </ds:schemaRefs>
</ds:datastoreItem>
</file>

<file path=customXml/itemProps3.xml><?xml version="1.0" encoding="utf-8"?>
<ds:datastoreItem xmlns:ds="http://schemas.openxmlformats.org/officeDocument/2006/customXml" ds:itemID="{02DECF56-C146-479E-ABD6-6BC47789E5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DocSecurity>0</DocSecurity>
  <PresentationFormat/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Peggy</cp:lastModifiedBy>
  <cp:revision/>
  <cp:lastPrinted>2008-09-10T22:07:10Z</cp:lastPrinted>
  <dcterms:created xsi:type="dcterms:W3CDTF">2007-02-23T12:23:49Z</dcterms:created>
  <dcterms:modified xsi:type="dcterms:W3CDTF">2008-09-10T22:09:09Z</dcterms:modified>
</cp:coreProperties>
</file>