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pivotTables/pivotTable4.xml" ContentType="application/vnd.openxmlformats-officedocument.spreadsheetml.pivotTable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pivotTables/pivotTable5.xml" ContentType="application/vnd.openxmlformats-officedocument.spreadsheetml.pivotTable+xml"/>
  <Override PartName="/xl/drawings/drawing18.xml" ContentType="application/vnd.openxmlformats-officedocument.drawing+xml"/>
  <Override PartName="/xl/charts/chart22.xml" ContentType="application/vnd.openxmlformats-officedocument.drawingml.chart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1080" yWindow="-435" windowWidth="20730" windowHeight="11760" tabRatio="981" activeTab="7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" sheetId="9" r:id="rId9"/>
    <sheet name="3.10" sheetId="10" r:id="rId10"/>
    <sheet name="3.11" sheetId="11" r:id="rId11"/>
    <sheet name="3.12" sheetId="12" r:id="rId12"/>
    <sheet name="3.13 a b" sheetId="13" r:id="rId13"/>
    <sheet name="3.13 c" sheetId="29" r:id="rId14"/>
    <sheet name="3.13 d" sheetId="30" r:id="rId15"/>
    <sheet name="3.14" sheetId="14" r:id="rId16"/>
    <sheet name="3.15" sheetId="15" r:id="rId17"/>
    <sheet name="3.16" sheetId="16" r:id="rId18"/>
    <sheet name="3.17" sheetId="17" r:id="rId19"/>
    <sheet name="3.18" sheetId="18" r:id="rId20"/>
    <sheet name="3.19" sheetId="19" r:id="rId21"/>
    <sheet name="3.20" sheetId="20" r:id="rId22"/>
    <sheet name="3.21" sheetId="21" r:id="rId23"/>
    <sheet name="3.22" sheetId="22" r:id="rId24"/>
    <sheet name="3.23" sheetId="23" r:id="rId25"/>
    <sheet name="3.24" sheetId="24" r:id="rId26"/>
    <sheet name="3.25" sheetId="25" r:id="rId27"/>
    <sheet name="3.26" sheetId="34" r:id="rId28"/>
    <sheet name="3.27" sheetId="35" r:id="rId29"/>
    <sheet name="3.28" sheetId="28" r:id="rId30"/>
  </sheets>
  <definedNames>
    <definedName name="_xlnm._FilterDatabase" localSheetId="10" hidden="1">'3.11'!$B$4:$K$98</definedName>
    <definedName name="_xlnm._FilterDatabase" localSheetId="11" hidden="1">'3.12'!$B$4:$I$476</definedName>
    <definedName name="_xlnm._FilterDatabase" localSheetId="13" hidden="1">'3.13 c'!#REF!</definedName>
    <definedName name="_xlnm._FilterDatabase" localSheetId="14" hidden="1">'3.13 d'!$B$4:$F$429</definedName>
    <definedName name="solver_typ" localSheetId="13" hidden="1">2</definedName>
    <definedName name="solver_typ" localSheetId="26" hidden="1">2</definedName>
    <definedName name="solver_typ" localSheetId="29" hidden="1">2</definedName>
    <definedName name="solver_ver" localSheetId="13" hidden="1">11</definedName>
    <definedName name="solver_ver" localSheetId="26" hidden="1">11</definedName>
    <definedName name="solver_ver" localSheetId="29" hidden="1">11</definedName>
  </definedNames>
  <calcPr calcId="145621" concurrentCalc="0"/>
  <pivotCaches>
    <pivotCache cacheId="0" r:id="rId31"/>
    <pivotCache cacheId="3" r:id="rId32"/>
    <pivotCache cacheId="5" r:id="rId33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20" l="1"/>
  <c r="L41" i="10"/>
  <c r="J6" i="30"/>
  <c r="I6" i="30"/>
  <c r="G5" i="29"/>
  <c r="F5" i="29"/>
  <c r="E5" i="29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E103" i="23"/>
  <c r="E104" i="23"/>
  <c r="E105" i="23"/>
  <c r="E106" i="23"/>
  <c r="E107" i="23"/>
  <c r="E108" i="23"/>
  <c r="E109" i="23"/>
  <c r="E110" i="23"/>
  <c r="E111" i="23"/>
  <c r="E112" i="23"/>
  <c r="E113" i="23"/>
  <c r="E114" i="23"/>
  <c r="E115" i="23"/>
  <c r="E116" i="23"/>
  <c r="E117" i="23"/>
  <c r="E118" i="23"/>
  <c r="E119" i="23"/>
  <c r="E120" i="23"/>
  <c r="E121" i="23"/>
  <c r="E122" i="23"/>
  <c r="E123" i="23"/>
  <c r="E124" i="23"/>
  <c r="E125" i="23"/>
  <c r="E126" i="23"/>
  <c r="E127" i="23"/>
  <c r="E128" i="23"/>
  <c r="E129" i="23"/>
  <c r="E130" i="23"/>
  <c r="E131" i="23"/>
  <c r="E132" i="23"/>
  <c r="E133" i="23"/>
  <c r="E134" i="23"/>
  <c r="E135" i="23"/>
  <c r="E136" i="23"/>
  <c r="E137" i="23"/>
  <c r="E138" i="23"/>
  <c r="E139" i="23"/>
  <c r="E140" i="23"/>
  <c r="E141" i="23"/>
  <c r="E142" i="23"/>
  <c r="E143" i="23"/>
  <c r="E144" i="23"/>
  <c r="E145" i="23"/>
  <c r="E146" i="23"/>
  <c r="E147" i="23"/>
  <c r="E148" i="23"/>
  <c r="E149" i="23"/>
  <c r="E150" i="23"/>
  <c r="E151" i="23"/>
  <c r="E152" i="23"/>
  <c r="E153" i="23"/>
  <c r="E154" i="23"/>
  <c r="E155" i="23"/>
  <c r="E156" i="23"/>
  <c r="E157" i="23"/>
  <c r="E158" i="23"/>
  <c r="E159" i="23"/>
  <c r="E160" i="23"/>
  <c r="E161" i="23"/>
  <c r="E162" i="23"/>
  <c r="E163" i="23"/>
  <c r="E164" i="23"/>
  <c r="E165" i="23"/>
  <c r="E166" i="23"/>
  <c r="E167" i="23"/>
  <c r="E168" i="23"/>
  <c r="E169" i="23"/>
  <c r="E170" i="23"/>
  <c r="E171" i="23"/>
  <c r="E172" i="23"/>
  <c r="E173" i="23"/>
  <c r="E174" i="23"/>
  <c r="E175" i="23"/>
  <c r="E176" i="23"/>
  <c r="E177" i="23"/>
  <c r="E178" i="23"/>
  <c r="E179" i="23"/>
  <c r="E180" i="23"/>
  <c r="E181" i="23"/>
  <c r="E182" i="23"/>
  <c r="E183" i="23"/>
  <c r="E184" i="23"/>
  <c r="E185" i="23"/>
  <c r="E186" i="23"/>
  <c r="E187" i="23"/>
  <c r="E188" i="23"/>
  <c r="E189" i="23"/>
  <c r="E190" i="23"/>
  <c r="E191" i="23"/>
  <c r="E192" i="23"/>
  <c r="E193" i="23"/>
  <c r="E194" i="23"/>
  <c r="E195" i="23"/>
  <c r="E196" i="23"/>
  <c r="E197" i="23"/>
  <c r="E198" i="23"/>
  <c r="E199" i="23"/>
  <c r="E200" i="23"/>
  <c r="E201" i="23"/>
  <c r="E202" i="23"/>
  <c r="E203" i="23"/>
  <c r="E204" i="23"/>
  <c r="E205" i="23"/>
  <c r="E206" i="23"/>
  <c r="E207" i="23"/>
  <c r="E208" i="23"/>
  <c r="E209" i="23"/>
  <c r="E210" i="23"/>
  <c r="E211" i="23"/>
  <c r="E212" i="23"/>
  <c r="E213" i="23"/>
  <c r="E214" i="23"/>
  <c r="E215" i="23"/>
  <c r="E216" i="23"/>
  <c r="E217" i="23"/>
  <c r="E218" i="23"/>
  <c r="E219" i="23"/>
  <c r="E220" i="23"/>
  <c r="E221" i="23"/>
  <c r="E222" i="23"/>
  <c r="E223" i="23"/>
  <c r="E224" i="23"/>
  <c r="E225" i="23"/>
  <c r="E226" i="23"/>
  <c r="E227" i="23"/>
  <c r="E228" i="23"/>
  <c r="E229" i="23"/>
  <c r="E230" i="23"/>
  <c r="E231" i="23"/>
  <c r="E232" i="23"/>
  <c r="E233" i="23"/>
  <c r="E234" i="23"/>
  <c r="E235" i="23"/>
  <c r="E236" i="23"/>
  <c r="E237" i="23"/>
  <c r="E238" i="23"/>
  <c r="E239" i="23"/>
  <c r="E240" i="23"/>
  <c r="E241" i="23"/>
  <c r="E242" i="23"/>
  <c r="E243" i="23"/>
  <c r="E244" i="23"/>
  <c r="E245" i="23"/>
  <c r="E246" i="23"/>
  <c r="E247" i="23"/>
  <c r="E248" i="23"/>
  <c r="E249" i="23"/>
  <c r="E250" i="23"/>
  <c r="E251" i="23"/>
  <c r="E252" i="23"/>
  <c r="E253" i="23"/>
  <c r="E254" i="23"/>
  <c r="E255" i="23"/>
  <c r="E256" i="23"/>
  <c r="E257" i="23"/>
  <c r="E258" i="23"/>
  <c r="E259" i="23"/>
  <c r="E260" i="23"/>
  <c r="E261" i="23"/>
  <c r="E262" i="23"/>
  <c r="E263" i="23"/>
  <c r="E264" i="23"/>
  <c r="E265" i="23"/>
  <c r="E266" i="23"/>
  <c r="E267" i="23"/>
  <c r="E268" i="23"/>
  <c r="E269" i="23"/>
  <c r="E270" i="23"/>
  <c r="E271" i="23"/>
  <c r="E272" i="23"/>
  <c r="E273" i="23"/>
  <c r="E274" i="23"/>
  <c r="E275" i="23"/>
  <c r="E276" i="23"/>
  <c r="E277" i="23"/>
  <c r="E278" i="23"/>
  <c r="E279" i="23"/>
  <c r="E280" i="23"/>
  <c r="E281" i="23"/>
  <c r="E282" i="23"/>
  <c r="E283" i="23"/>
  <c r="E284" i="23"/>
  <c r="E285" i="23"/>
  <c r="E286" i="23"/>
  <c r="E287" i="23"/>
  <c r="E288" i="23"/>
  <c r="E289" i="23"/>
  <c r="E290" i="23"/>
  <c r="E291" i="23"/>
  <c r="E292" i="23"/>
  <c r="E293" i="23"/>
  <c r="E294" i="23"/>
  <c r="E295" i="23"/>
  <c r="E296" i="23"/>
  <c r="E297" i="23"/>
  <c r="E298" i="23"/>
  <c r="E299" i="23"/>
  <c r="E300" i="23"/>
  <c r="E301" i="23"/>
  <c r="E302" i="23"/>
  <c r="E303" i="23"/>
  <c r="E304" i="23"/>
  <c r="E305" i="23"/>
  <c r="E306" i="23"/>
  <c r="E307" i="23"/>
  <c r="E308" i="23"/>
  <c r="E309" i="23"/>
  <c r="E310" i="23"/>
  <c r="E311" i="23"/>
  <c r="E312" i="23"/>
  <c r="E313" i="23"/>
  <c r="E314" i="23"/>
  <c r="E315" i="23"/>
  <c r="E316" i="23"/>
  <c r="E317" i="23"/>
  <c r="E318" i="23"/>
  <c r="E319" i="23"/>
  <c r="E320" i="23"/>
  <c r="E321" i="23"/>
  <c r="E322" i="23"/>
  <c r="E323" i="23"/>
  <c r="E324" i="23"/>
  <c r="E325" i="23"/>
  <c r="E326" i="23"/>
  <c r="E327" i="23"/>
  <c r="E328" i="23"/>
  <c r="E329" i="23"/>
  <c r="E330" i="23"/>
  <c r="E331" i="23"/>
  <c r="E332" i="23"/>
  <c r="E333" i="23"/>
  <c r="E334" i="23"/>
  <c r="E335" i="23"/>
  <c r="E336" i="23"/>
  <c r="E337" i="23"/>
  <c r="E338" i="23"/>
  <c r="E339" i="23"/>
  <c r="E340" i="23"/>
  <c r="E341" i="23"/>
  <c r="E342" i="23"/>
  <c r="E343" i="23"/>
  <c r="E344" i="23"/>
  <c r="E345" i="23"/>
  <c r="E346" i="23"/>
  <c r="E347" i="23"/>
  <c r="E348" i="23"/>
  <c r="E349" i="23"/>
  <c r="E350" i="23"/>
  <c r="E351" i="23"/>
  <c r="E352" i="23"/>
  <c r="E353" i="23"/>
  <c r="E354" i="23"/>
  <c r="E355" i="23"/>
  <c r="E356" i="23"/>
  <c r="E357" i="23"/>
  <c r="E358" i="23"/>
  <c r="E359" i="23"/>
  <c r="E360" i="23"/>
  <c r="E361" i="23"/>
  <c r="E362" i="23"/>
  <c r="E363" i="23"/>
  <c r="E364" i="23"/>
  <c r="E365" i="23"/>
  <c r="E366" i="23"/>
  <c r="E367" i="23"/>
  <c r="E368" i="23"/>
  <c r="E369" i="23"/>
  <c r="E370" i="23"/>
  <c r="E371" i="23"/>
  <c r="E372" i="23"/>
  <c r="E373" i="23"/>
  <c r="E374" i="23"/>
  <c r="E375" i="23"/>
  <c r="E376" i="23"/>
  <c r="E377" i="23"/>
  <c r="E378" i="23"/>
  <c r="E379" i="23"/>
  <c r="E380" i="23"/>
  <c r="E381" i="23"/>
  <c r="E382" i="23"/>
  <c r="E383" i="23"/>
  <c r="E384" i="23"/>
  <c r="E385" i="23"/>
  <c r="E386" i="23"/>
  <c r="E387" i="23"/>
  <c r="E388" i="23"/>
  <c r="E389" i="23"/>
  <c r="E390" i="23"/>
  <c r="E391" i="23"/>
  <c r="E392" i="23"/>
  <c r="E393" i="23"/>
  <c r="E394" i="23"/>
  <c r="E395" i="23"/>
  <c r="E396" i="23"/>
  <c r="E397" i="23"/>
  <c r="E398" i="23"/>
  <c r="E399" i="23"/>
  <c r="E400" i="23"/>
  <c r="E401" i="23"/>
  <c r="E402" i="23"/>
  <c r="E403" i="23"/>
  <c r="E404" i="23"/>
  <c r="E405" i="23"/>
  <c r="E406" i="23"/>
  <c r="E407" i="23"/>
  <c r="E408" i="23"/>
  <c r="E409" i="23"/>
  <c r="E410" i="23"/>
  <c r="E411" i="23"/>
  <c r="E412" i="23"/>
  <c r="E413" i="23"/>
  <c r="E414" i="23"/>
  <c r="E415" i="23"/>
  <c r="E416" i="23"/>
  <c r="E417" i="23"/>
  <c r="E418" i="23"/>
  <c r="E419" i="23"/>
  <c r="E420" i="23"/>
  <c r="E421" i="23"/>
  <c r="E422" i="23"/>
  <c r="E423" i="23"/>
  <c r="E424" i="23"/>
  <c r="E425" i="23"/>
  <c r="E426" i="23"/>
  <c r="E427" i="23"/>
  <c r="E428" i="23"/>
  <c r="E429" i="23"/>
  <c r="E5" i="23"/>
  <c r="H13" i="23"/>
  <c r="G7" i="22"/>
  <c r="G5" i="22"/>
  <c r="H5" i="23"/>
  <c r="H9" i="23"/>
  <c r="H11" i="23"/>
  <c r="H7" i="23"/>
  <c r="J11" i="21"/>
  <c r="J9" i="21"/>
  <c r="J7" i="21"/>
  <c r="J5" i="21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5" i="19"/>
  <c r="F6" i="19"/>
  <c r="F5" i="19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23" i="18"/>
  <c r="I24" i="18"/>
  <c r="I25" i="18"/>
  <c r="I26" i="18"/>
  <c r="I27" i="18"/>
  <c r="I28" i="18"/>
  <c r="I29" i="18"/>
  <c r="I30" i="18"/>
  <c r="I31" i="18"/>
  <c r="I32" i="18"/>
  <c r="I33" i="18"/>
  <c r="I34" i="18"/>
  <c r="I35" i="18"/>
  <c r="I36" i="18"/>
  <c r="I37" i="18"/>
  <c r="I38" i="18"/>
  <c r="I39" i="18"/>
  <c r="I40" i="18"/>
  <c r="I41" i="18"/>
  <c r="I42" i="18"/>
  <c r="I43" i="18"/>
  <c r="I44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60" i="18"/>
  <c r="I5" i="18"/>
  <c r="F6" i="18"/>
  <c r="F5" i="18"/>
  <c r="K24" i="17"/>
  <c r="K25" i="17"/>
  <c r="K26" i="17"/>
  <c r="K27" i="17"/>
  <c r="K23" i="17"/>
  <c r="K28" i="17"/>
  <c r="K15" i="17"/>
  <c r="K16" i="17"/>
  <c r="K17" i="17"/>
  <c r="K18" i="17"/>
  <c r="K14" i="17"/>
  <c r="K19" i="17"/>
  <c r="K6" i="17"/>
  <c r="K7" i="17"/>
  <c r="K8" i="17"/>
  <c r="K9" i="17"/>
  <c r="K5" i="17"/>
  <c r="F5" i="15"/>
  <c r="F4" i="15"/>
  <c r="E10" i="14"/>
  <c r="E7" i="14"/>
  <c r="E13" i="14"/>
  <c r="E6" i="14"/>
  <c r="E12" i="14"/>
  <c r="E11" i="14"/>
  <c r="E14" i="14"/>
  <c r="E5" i="14"/>
  <c r="E9" i="14"/>
  <c r="E8" i="14"/>
  <c r="F149" i="13"/>
  <c r="F351" i="13"/>
  <c r="F172" i="13"/>
  <c r="F69" i="13"/>
  <c r="F106" i="13"/>
  <c r="F379" i="13"/>
  <c r="F309" i="13"/>
  <c r="F61" i="13"/>
  <c r="F176" i="13"/>
  <c r="F170" i="13"/>
  <c r="F97" i="13"/>
  <c r="F200" i="13"/>
  <c r="F220" i="13"/>
  <c r="F286" i="13"/>
  <c r="F405" i="13"/>
  <c r="F141" i="13"/>
  <c r="F139" i="13"/>
  <c r="F384" i="13"/>
  <c r="F33" i="13"/>
  <c r="F16" i="13"/>
  <c r="F87" i="13"/>
  <c r="F421" i="13"/>
  <c r="F326" i="13"/>
  <c r="F43" i="13"/>
  <c r="F352" i="13"/>
  <c r="F419" i="13"/>
  <c r="F112" i="13"/>
  <c r="F330" i="13"/>
  <c r="F325" i="13"/>
  <c r="F118" i="13"/>
  <c r="F91" i="13"/>
  <c r="F345" i="13"/>
  <c r="F17" i="13"/>
  <c r="F399" i="13"/>
  <c r="F322" i="13"/>
  <c r="F395" i="13"/>
  <c r="F125" i="13"/>
  <c r="F365" i="13"/>
  <c r="F406" i="13"/>
  <c r="F380" i="13"/>
  <c r="F412" i="13"/>
  <c r="F20" i="13"/>
  <c r="F155" i="13"/>
  <c r="F62" i="13"/>
  <c r="F403" i="13"/>
  <c r="F381" i="13"/>
  <c r="F273" i="13"/>
  <c r="F253" i="13"/>
  <c r="F202" i="13"/>
  <c r="F152" i="13"/>
  <c r="F82" i="13"/>
  <c r="F122" i="13"/>
  <c r="F244" i="13"/>
  <c r="F233" i="13"/>
  <c r="F426" i="13"/>
  <c r="F248" i="13"/>
  <c r="F293" i="13"/>
  <c r="F274" i="13"/>
  <c r="F256" i="13"/>
  <c r="F271" i="13"/>
  <c r="F297" i="13"/>
  <c r="F240" i="13"/>
  <c r="F142" i="13"/>
  <c r="F302" i="13"/>
  <c r="F26" i="13"/>
  <c r="F94" i="13"/>
  <c r="F348" i="13"/>
  <c r="F181" i="13"/>
  <c r="F54" i="13"/>
  <c r="F420" i="13"/>
  <c r="F135" i="13"/>
  <c r="F367" i="13"/>
  <c r="F229" i="13"/>
  <c r="F275" i="13"/>
  <c r="F160" i="13"/>
  <c r="F44" i="13"/>
  <c r="F92" i="13"/>
  <c r="F285" i="13"/>
  <c r="F23" i="13"/>
  <c r="F198" i="13"/>
  <c r="F131" i="13"/>
  <c r="F226" i="13"/>
  <c r="F99" i="13"/>
  <c r="F243" i="13"/>
  <c r="F269" i="13"/>
  <c r="F415" i="13"/>
  <c r="F154" i="13"/>
  <c r="F111" i="13"/>
  <c r="F264" i="13"/>
  <c r="F147" i="13"/>
  <c r="F299" i="13"/>
  <c r="F156" i="13"/>
  <c r="F259" i="13"/>
  <c r="F262" i="13"/>
  <c r="F71" i="13"/>
  <c r="F388" i="13"/>
  <c r="F283" i="13"/>
  <c r="F192" i="13"/>
  <c r="F235" i="13"/>
  <c r="F68" i="13"/>
  <c r="F356" i="13"/>
  <c r="F280" i="13"/>
  <c r="F232" i="13"/>
  <c r="F46" i="13"/>
  <c r="F408" i="13"/>
  <c r="F300" i="13"/>
  <c r="F34" i="13"/>
  <c r="F410" i="13"/>
  <c r="F390" i="13"/>
  <c r="F58" i="13"/>
  <c r="F29" i="13"/>
  <c r="F246" i="13"/>
  <c r="F289" i="13"/>
  <c r="F10" i="13"/>
  <c r="F305" i="13"/>
  <c r="F42" i="13"/>
  <c r="F354" i="13"/>
  <c r="F343" i="13"/>
  <c r="F150" i="13"/>
  <c r="F366" i="13"/>
  <c r="F136" i="13"/>
  <c r="F35" i="13"/>
  <c r="F328" i="13"/>
  <c r="F134" i="13"/>
  <c r="F333" i="13"/>
  <c r="F113" i="13"/>
  <c r="F116" i="13"/>
  <c r="F204" i="13"/>
  <c r="F14" i="13"/>
  <c r="F418" i="13"/>
  <c r="F255" i="13"/>
  <c r="F52" i="13"/>
  <c r="F81" i="13"/>
  <c r="F422" i="13"/>
  <c r="F414" i="13"/>
  <c r="F203" i="13"/>
  <c r="F76" i="13"/>
  <c r="F186" i="13"/>
  <c r="F216" i="13"/>
  <c r="F364" i="13"/>
  <c r="F5" i="13"/>
  <c r="F6" i="13"/>
  <c r="F7" i="13"/>
  <c r="F8" i="13"/>
  <c r="F9" i="13"/>
  <c r="F11" i="13"/>
  <c r="F12" i="13"/>
  <c r="F13" i="13"/>
  <c r="F15" i="13"/>
  <c r="F18" i="13"/>
  <c r="F19" i="13"/>
  <c r="F21" i="13"/>
  <c r="F22" i="13"/>
  <c r="F24" i="13"/>
  <c r="F25" i="13"/>
  <c r="F27" i="13"/>
  <c r="F28" i="13"/>
  <c r="F30" i="13"/>
  <c r="F31" i="13"/>
  <c r="F32" i="13"/>
  <c r="F36" i="13"/>
  <c r="F37" i="13"/>
  <c r="F38" i="13"/>
  <c r="F39" i="13"/>
  <c r="F40" i="13"/>
  <c r="F41" i="13"/>
  <c r="F45" i="13"/>
  <c r="F47" i="13"/>
  <c r="F48" i="13"/>
  <c r="F49" i="13"/>
  <c r="F50" i="13"/>
  <c r="F51" i="13"/>
  <c r="F53" i="13"/>
  <c r="F55" i="13"/>
  <c r="F56" i="13"/>
  <c r="F57" i="13"/>
  <c r="F59" i="13"/>
  <c r="F60" i="13"/>
  <c r="F63" i="13"/>
  <c r="F64" i="13"/>
  <c r="F65" i="13"/>
  <c r="F66" i="13"/>
  <c r="F67" i="13"/>
  <c r="F70" i="13"/>
  <c r="F72" i="13"/>
  <c r="F73" i="13"/>
  <c r="F74" i="13"/>
  <c r="F75" i="13"/>
  <c r="F77" i="13"/>
  <c r="F78" i="13"/>
  <c r="F79" i="13"/>
  <c r="F80" i="13"/>
  <c r="F83" i="13"/>
  <c r="F84" i="13"/>
  <c r="F85" i="13"/>
  <c r="F86" i="13"/>
  <c r="F88" i="13"/>
  <c r="F89" i="13"/>
  <c r="F90" i="13"/>
  <c r="F93" i="13"/>
  <c r="F95" i="13"/>
  <c r="F96" i="13"/>
  <c r="F98" i="13"/>
  <c r="F100" i="13"/>
  <c r="F101" i="13"/>
  <c r="F102" i="13"/>
  <c r="F103" i="13"/>
  <c r="F104" i="13"/>
  <c r="F105" i="13"/>
  <c r="F107" i="13"/>
  <c r="F108" i="13"/>
  <c r="F109" i="13"/>
  <c r="F110" i="13"/>
  <c r="F114" i="13"/>
  <c r="F115" i="13"/>
  <c r="F117" i="13"/>
  <c r="F119" i="13"/>
  <c r="F120" i="13"/>
  <c r="F121" i="13"/>
  <c r="F123" i="13"/>
  <c r="F124" i="13"/>
  <c r="F126" i="13"/>
  <c r="F127" i="13"/>
  <c r="F128" i="13"/>
  <c r="F129" i="13"/>
  <c r="F130" i="13"/>
  <c r="F132" i="13"/>
  <c r="F133" i="13"/>
  <c r="F137" i="13"/>
  <c r="F138" i="13"/>
  <c r="F140" i="13"/>
  <c r="F143" i="13"/>
  <c r="F144" i="13"/>
  <c r="F145" i="13"/>
  <c r="F146" i="13"/>
  <c r="F148" i="13"/>
  <c r="F151" i="13"/>
  <c r="F153" i="13"/>
  <c r="F157" i="13"/>
  <c r="F158" i="13"/>
  <c r="F159" i="13"/>
  <c r="F161" i="13"/>
  <c r="F162" i="13"/>
  <c r="F163" i="13"/>
  <c r="F164" i="13"/>
  <c r="F165" i="13"/>
  <c r="F166" i="13"/>
  <c r="F167" i="13"/>
  <c r="F168" i="13"/>
  <c r="F169" i="13"/>
  <c r="F171" i="13"/>
  <c r="F173" i="13"/>
  <c r="F174" i="13"/>
  <c r="F175" i="13"/>
  <c r="F177" i="13"/>
  <c r="F178" i="13"/>
  <c r="F179" i="13"/>
  <c r="F180" i="13"/>
  <c r="F182" i="13"/>
  <c r="F183" i="13"/>
  <c r="F184" i="13"/>
  <c r="F185" i="13"/>
  <c r="F187" i="13"/>
  <c r="F188" i="13"/>
  <c r="F189" i="13"/>
  <c r="F190" i="13"/>
  <c r="F191" i="13"/>
  <c r="F193" i="13"/>
  <c r="F194" i="13"/>
  <c r="F195" i="13"/>
  <c r="F196" i="13"/>
  <c r="F197" i="13"/>
  <c r="F199" i="13"/>
  <c r="F201" i="13"/>
  <c r="F205" i="13"/>
  <c r="F206" i="13"/>
  <c r="F207" i="13"/>
  <c r="F208" i="13"/>
  <c r="F209" i="13"/>
  <c r="F210" i="13"/>
  <c r="F211" i="13"/>
  <c r="F212" i="13"/>
  <c r="F213" i="13"/>
  <c r="F214" i="13"/>
  <c r="F215" i="13"/>
  <c r="F217" i="13"/>
  <c r="F218" i="13"/>
  <c r="F219" i="13"/>
  <c r="F221" i="13"/>
  <c r="F222" i="13"/>
  <c r="F223" i="13"/>
  <c r="F224" i="13"/>
  <c r="F225" i="13"/>
  <c r="F227" i="13"/>
  <c r="F228" i="13"/>
  <c r="F230" i="13"/>
  <c r="F231" i="13"/>
  <c r="F234" i="13"/>
  <c r="F236" i="13"/>
  <c r="F237" i="13"/>
  <c r="F238" i="13"/>
  <c r="F239" i="13"/>
  <c r="F241" i="13"/>
  <c r="F242" i="13"/>
  <c r="F245" i="13"/>
  <c r="F247" i="13"/>
  <c r="F249" i="13"/>
  <c r="F250" i="13"/>
  <c r="F251" i="13"/>
  <c r="F252" i="13"/>
  <c r="F254" i="13"/>
  <c r="F257" i="13"/>
  <c r="F258" i="13"/>
  <c r="F260" i="13"/>
  <c r="F261" i="13"/>
  <c r="F263" i="13"/>
  <c r="F265" i="13"/>
  <c r="F266" i="13"/>
  <c r="F267" i="13"/>
  <c r="F268" i="13"/>
  <c r="F270" i="13"/>
  <c r="F272" i="13"/>
  <c r="F276" i="13"/>
  <c r="F277" i="13"/>
  <c r="F278" i="13"/>
  <c r="F279" i="13"/>
  <c r="F281" i="13"/>
  <c r="F282" i="13"/>
  <c r="F284" i="13"/>
  <c r="F287" i="13"/>
  <c r="F288" i="13"/>
  <c r="F290" i="13"/>
  <c r="F291" i="13"/>
  <c r="F292" i="13"/>
  <c r="F294" i="13"/>
  <c r="F295" i="13"/>
  <c r="F296" i="13"/>
  <c r="F298" i="13"/>
  <c r="F301" i="13"/>
  <c r="F303" i="13"/>
  <c r="F304" i="13"/>
  <c r="F306" i="13"/>
  <c r="F307" i="13"/>
  <c r="F308" i="13"/>
  <c r="F310" i="13"/>
  <c r="F311" i="13"/>
  <c r="F312" i="13"/>
  <c r="F313" i="13"/>
  <c r="F314" i="13"/>
  <c r="F315" i="13"/>
  <c r="F316" i="13"/>
  <c r="F317" i="13"/>
  <c r="F318" i="13"/>
  <c r="F319" i="13"/>
  <c r="F320" i="13"/>
  <c r="F321" i="13"/>
  <c r="F323" i="13"/>
  <c r="F324" i="13"/>
  <c r="F327" i="13"/>
  <c r="F329" i="13"/>
  <c r="F331" i="13"/>
  <c r="F332" i="13"/>
  <c r="F334" i="13"/>
  <c r="F335" i="13"/>
  <c r="F336" i="13"/>
  <c r="F337" i="13"/>
  <c r="F338" i="13"/>
  <c r="F339" i="13"/>
  <c r="F340" i="13"/>
  <c r="F341" i="13"/>
  <c r="F342" i="13"/>
  <c r="F344" i="13"/>
  <c r="F346" i="13"/>
  <c r="F347" i="13"/>
  <c r="F349" i="13"/>
  <c r="F350" i="13"/>
  <c r="F353" i="13"/>
  <c r="F355" i="13"/>
  <c r="F357" i="13"/>
  <c r="F358" i="13"/>
  <c r="F359" i="13"/>
  <c r="F360" i="13"/>
  <c r="F361" i="13"/>
  <c r="F362" i="13"/>
  <c r="F363" i="13"/>
  <c r="F368" i="13"/>
  <c r="F369" i="13"/>
  <c r="F370" i="13"/>
  <c r="F371" i="13"/>
  <c r="F372" i="13"/>
  <c r="F373" i="13"/>
  <c r="F374" i="13"/>
  <c r="F375" i="13"/>
  <c r="F376" i="13"/>
  <c r="F377" i="13"/>
  <c r="F378" i="13"/>
  <c r="F382" i="13"/>
  <c r="F383" i="13"/>
  <c r="F385" i="13"/>
  <c r="F386" i="13"/>
  <c r="F387" i="13"/>
  <c r="F389" i="13"/>
  <c r="F391" i="13"/>
  <c r="F392" i="13"/>
  <c r="F393" i="13"/>
  <c r="F394" i="13"/>
  <c r="F396" i="13"/>
  <c r="F397" i="13"/>
  <c r="F398" i="13"/>
  <c r="F400" i="13"/>
  <c r="F401" i="13"/>
  <c r="F402" i="13"/>
  <c r="F404" i="13"/>
  <c r="F407" i="13"/>
  <c r="F409" i="13"/>
  <c r="F411" i="13"/>
  <c r="F413" i="13"/>
  <c r="F416" i="13"/>
  <c r="F417" i="13"/>
  <c r="F423" i="13"/>
  <c r="F424" i="13"/>
  <c r="F425" i="13"/>
  <c r="F427" i="13"/>
  <c r="F428" i="13"/>
  <c r="F429" i="13"/>
  <c r="F430" i="13"/>
  <c r="G350" i="13"/>
  <c r="G313" i="13"/>
  <c r="G336" i="13"/>
  <c r="G236" i="13"/>
  <c r="G184" i="13"/>
  <c r="G368" i="13"/>
  <c r="G210" i="13"/>
  <c r="G332" i="13"/>
  <c r="G335" i="13"/>
  <c r="G315" i="13"/>
  <c r="G392" i="13"/>
  <c r="G423" i="13"/>
  <c r="G306" i="13"/>
  <c r="G218" i="13"/>
  <c r="G291" i="13"/>
  <c r="G238" i="13"/>
  <c r="G301" i="13"/>
  <c r="G378" i="13"/>
  <c r="G272" i="13"/>
  <c r="G254" i="13"/>
  <c r="G196" i="13"/>
  <c r="G359" i="13"/>
  <c r="G353" i="13"/>
  <c r="G190" i="13"/>
  <c r="G266" i="13"/>
  <c r="G250" i="13"/>
  <c r="G358" i="13"/>
  <c r="G212" i="13"/>
  <c r="G393" i="13"/>
  <c r="G347" i="13"/>
  <c r="G339" i="13"/>
  <c r="G324" i="13"/>
  <c r="G429" i="13"/>
  <c r="G292" i="13"/>
  <c r="G370" i="13"/>
  <c r="G260" i="13"/>
  <c r="G327" i="13"/>
  <c r="G357" i="13"/>
  <c r="G316" i="13"/>
  <c r="G278" i="13"/>
  <c r="G398" i="13"/>
  <c r="G391" i="13"/>
  <c r="G258" i="13"/>
  <c r="G310" i="13"/>
  <c r="G214" i="13"/>
  <c r="G369" i="13"/>
  <c r="G338" i="13"/>
  <c r="G377" i="13"/>
  <c r="G287" i="13"/>
  <c r="G401" i="13"/>
  <c r="G349" i="13"/>
  <c r="G385" i="13"/>
  <c r="G337" i="13"/>
  <c r="G404" i="13"/>
  <c r="G342" i="13"/>
  <c r="G234" i="13"/>
  <c r="G320" i="13"/>
  <c r="G222" i="13"/>
  <c r="G242" i="13"/>
  <c r="G270" i="13"/>
  <c r="G268" i="13"/>
  <c r="G417" i="13"/>
  <c r="G396" i="13"/>
  <c r="G188" i="13"/>
  <c r="G425" i="13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7" i="20"/>
  <c r="E46" i="20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G288" i="13"/>
  <c r="G194" i="13"/>
  <c r="G424" i="13"/>
  <c r="G319" i="13"/>
  <c r="G298" i="13"/>
  <c r="G372" i="13"/>
  <c r="G303" i="13"/>
  <c r="G331" i="13"/>
  <c r="G428" i="13"/>
  <c r="G355" i="13"/>
  <c r="G290" i="13"/>
  <c r="G296" i="13"/>
  <c r="G282" i="13"/>
  <c r="G400" i="13"/>
  <c r="G312" i="13"/>
  <c r="G373" i="13"/>
  <c r="G304" i="13"/>
  <c r="G308" i="13"/>
  <c r="G182" i="13"/>
  <c r="G276" i="13"/>
  <c r="G363" i="13"/>
  <c r="G307" i="13"/>
  <c r="G294" i="13"/>
  <c r="G311" i="13"/>
  <c r="G416" i="13"/>
  <c r="G224" i="13"/>
  <c r="G407" i="13"/>
  <c r="G383" i="13"/>
  <c r="G252" i="13"/>
  <c r="G323" i="13"/>
  <c r="G386" i="13"/>
  <c r="G361" i="13"/>
  <c r="G411" i="13"/>
  <c r="G413" i="13"/>
  <c r="G427" i="13"/>
  <c r="G394" i="13"/>
  <c r="G402" i="13"/>
  <c r="G360" i="13"/>
  <c r="G208" i="13"/>
  <c r="G317" i="13"/>
  <c r="G230" i="13"/>
  <c r="G371" i="13"/>
  <c r="G389" i="13"/>
  <c r="G284" i="13"/>
  <c r="G314" i="13"/>
  <c r="G397" i="13"/>
  <c r="G321" i="13"/>
  <c r="G409" i="13"/>
  <c r="G382" i="13"/>
  <c r="G334" i="13"/>
  <c r="G341" i="13"/>
  <c r="G344" i="13"/>
  <c r="G295" i="13"/>
  <c r="G362" i="13"/>
  <c r="G346" i="13"/>
  <c r="G206" i="13"/>
  <c r="G387" i="13"/>
  <c r="G329" i="13"/>
  <c r="G340" i="13"/>
  <c r="G376" i="13"/>
  <c r="G374" i="13"/>
  <c r="G318" i="13"/>
  <c r="G375" i="13"/>
  <c r="G228" i="13"/>
  <c r="G364" i="13"/>
  <c r="G186" i="13"/>
  <c r="G422" i="13"/>
  <c r="G418" i="13"/>
  <c r="G204" i="13"/>
  <c r="G366" i="13"/>
  <c r="G343" i="13"/>
  <c r="G246" i="13"/>
  <c r="G410" i="13"/>
  <c r="G300" i="13"/>
  <c r="G280" i="13"/>
  <c r="G192" i="13"/>
  <c r="G388" i="13"/>
  <c r="G262" i="13"/>
  <c r="G415" i="13"/>
  <c r="G226" i="13"/>
  <c r="G198" i="13"/>
  <c r="G367" i="13"/>
  <c r="G420" i="13"/>
  <c r="G302" i="13"/>
  <c r="G240" i="13"/>
  <c r="G274" i="13"/>
  <c r="G248" i="13"/>
  <c r="G381" i="13"/>
  <c r="G380" i="13"/>
  <c r="G365" i="13"/>
  <c r="G345" i="13"/>
  <c r="G330" i="13"/>
  <c r="G384" i="13"/>
  <c r="G286" i="13"/>
  <c r="G200" i="13"/>
  <c r="G430" i="13"/>
  <c r="G351" i="13"/>
  <c r="G379" i="13"/>
  <c r="G395" i="13"/>
  <c r="G399" i="13"/>
  <c r="G419" i="13"/>
  <c r="G421" i="13"/>
  <c r="G216" i="13"/>
  <c r="G414" i="13"/>
  <c r="G333" i="13"/>
  <c r="G328" i="13"/>
  <c r="G354" i="13"/>
  <c r="G305" i="13"/>
  <c r="G289" i="13"/>
  <c r="G390" i="13"/>
  <c r="G408" i="13"/>
  <c r="G232" i="13"/>
  <c r="G356" i="13"/>
  <c r="G299" i="13"/>
  <c r="G264" i="13"/>
  <c r="G348" i="13"/>
  <c r="G297" i="13"/>
  <c r="G256" i="13"/>
  <c r="G293" i="13"/>
  <c r="G426" i="13"/>
  <c r="G244" i="13"/>
  <c r="G202" i="13"/>
  <c r="G403" i="13"/>
  <c r="G412" i="13"/>
  <c r="G406" i="13"/>
  <c r="G322" i="13"/>
  <c r="G325" i="13"/>
  <c r="G352" i="13"/>
  <c r="G326" i="13"/>
  <c r="G405" i="13"/>
  <c r="G220" i="13"/>
  <c r="G309" i="13"/>
  <c r="G249" i="13"/>
  <c r="G261" i="13"/>
  <c r="G104" i="13"/>
  <c r="G239" i="13"/>
  <c r="G41" i="13"/>
  <c r="G73" i="13"/>
  <c r="G22" i="13"/>
  <c r="G143" i="13"/>
  <c r="G169" i="13"/>
  <c r="G162" i="13"/>
  <c r="G263" i="13"/>
  <c r="G95" i="13"/>
  <c r="G165" i="13"/>
  <c r="G279" i="13"/>
  <c r="G164" i="13"/>
  <c r="G109" i="13"/>
  <c r="G105" i="13"/>
  <c r="G146" i="13"/>
  <c r="G178" i="13"/>
  <c r="G231" i="13"/>
  <c r="G257" i="13"/>
  <c r="G171" i="13"/>
  <c r="G187" i="13"/>
  <c r="G265" i="13"/>
  <c r="G199" i="13"/>
  <c r="G60" i="13"/>
  <c r="G267" i="13"/>
  <c r="G166" i="13"/>
  <c r="G85" i="13"/>
  <c r="G51" i="13"/>
  <c r="G90" i="13"/>
  <c r="G213" i="13"/>
  <c r="G205" i="13"/>
  <c r="G245" i="13"/>
  <c r="G63" i="13"/>
  <c r="G133" i="13"/>
  <c r="G127" i="13"/>
  <c r="G163" i="13"/>
  <c r="G36" i="13"/>
  <c r="G98" i="13"/>
  <c r="G215" i="13"/>
  <c r="G15" i="13"/>
  <c r="G225" i="13"/>
  <c r="G38" i="13"/>
  <c r="G151" i="13"/>
  <c r="G9" i="13"/>
  <c r="G79" i="13"/>
  <c r="G126" i="13"/>
  <c r="G55" i="13"/>
  <c r="G185" i="13"/>
  <c r="G140" i="13"/>
  <c r="G138" i="13"/>
  <c r="G110" i="13"/>
  <c r="G180" i="13"/>
  <c r="G145" i="13"/>
  <c r="G201" i="13"/>
  <c r="G31" i="13"/>
  <c r="G48" i="13"/>
  <c r="G74" i="13"/>
  <c r="G132" i="13"/>
  <c r="G93" i="13"/>
  <c r="G107" i="13"/>
  <c r="G221" i="13"/>
  <c r="G72" i="13"/>
  <c r="G64" i="13"/>
  <c r="G100" i="13"/>
  <c r="G247" i="13"/>
  <c r="G11" i="13"/>
  <c r="G25" i="13"/>
  <c r="G8" i="13"/>
  <c r="G227" i="13"/>
  <c r="G175" i="13"/>
  <c r="G191" i="13"/>
  <c r="G96" i="13"/>
  <c r="G86" i="13"/>
  <c r="G40" i="13"/>
  <c r="G76" i="13"/>
  <c r="G81" i="13"/>
  <c r="G255" i="13"/>
  <c r="G14" i="13"/>
  <c r="G116" i="13"/>
  <c r="G136" i="13"/>
  <c r="G150" i="13"/>
  <c r="G29" i="13"/>
  <c r="G34" i="13"/>
  <c r="G235" i="13"/>
  <c r="G283" i="13"/>
  <c r="G71" i="13"/>
  <c r="G259" i="13"/>
  <c r="G154" i="13"/>
  <c r="G269" i="13"/>
  <c r="G99" i="13"/>
  <c r="G131" i="13"/>
  <c r="G23" i="13"/>
  <c r="G92" i="13"/>
  <c r="G160" i="13"/>
  <c r="G229" i="13"/>
  <c r="G135" i="13"/>
  <c r="G54" i="13"/>
  <c r="G26" i="13"/>
  <c r="G142" i="13"/>
  <c r="G82" i="13"/>
  <c r="G273" i="13"/>
  <c r="G155" i="13"/>
  <c r="G125" i="13"/>
  <c r="G17" i="13"/>
  <c r="G91" i="13"/>
  <c r="G112" i="13"/>
  <c r="G87" i="13"/>
  <c r="G33" i="13"/>
  <c r="G139" i="13"/>
  <c r="G97" i="13"/>
  <c r="G176" i="13"/>
  <c r="G106" i="13"/>
  <c r="G172" i="13"/>
  <c r="G149" i="13"/>
  <c r="G5" i="13"/>
  <c r="G119" i="13"/>
  <c r="G179" i="13"/>
  <c r="G123" i="13"/>
  <c r="G223" i="13"/>
  <c r="G88" i="13"/>
  <c r="G77" i="13"/>
  <c r="G13" i="13"/>
  <c r="G78" i="13"/>
  <c r="G158" i="13"/>
  <c r="G21" i="13"/>
  <c r="G6" i="13"/>
  <c r="G114" i="13"/>
  <c r="G193" i="13"/>
  <c r="G207" i="13"/>
  <c r="G28" i="13"/>
  <c r="G209" i="13"/>
  <c r="G19" i="13"/>
  <c r="G18" i="13"/>
  <c r="G189" i="13"/>
  <c r="G102" i="13"/>
  <c r="G32" i="13"/>
  <c r="G115" i="13"/>
  <c r="G56" i="13"/>
  <c r="G144" i="13"/>
  <c r="G66" i="13"/>
  <c r="G59" i="13"/>
  <c r="G121" i="13"/>
  <c r="G75" i="13"/>
  <c r="G174" i="13"/>
  <c r="G124" i="13"/>
  <c r="G183" i="13"/>
  <c r="G7" i="13"/>
  <c r="G67" i="13"/>
  <c r="G30" i="13"/>
  <c r="G153" i="13"/>
  <c r="G211" i="13"/>
  <c r="G177" i="13"/>
  <c r="G53" i="13"/>
  <c r="G39" i="13"/>
  <c r="G217" i="13"/>
  <c r="G80" i="13"/>
  <c r="G50" i="13"/>
  <c r="G49" i="13"/>
  <c r="G83" i="13"/>
  <c r="G108" i="13"/>
  <c r="G130" i="13"/>
  <c r="G251" i="13"/>
  <c r="G128" i="13"/>
  <c r="G168" i="13"/>
  <c r="G12" i="13"/>
  <c r="G37" i="13"/>
  <c r="G129" i="13"/>
  <c r="G159" i="13"/>
  <c r="G47" i="13"/>
  <c r="G137" i="13"/>
  <c r="G148" i="13"/>
  <c r="G103" i="13"/>
  <c r="G45" i="13"/>
  <c r="G157" i="13"/>
  <c r="G84" i="13"/>
  <c r="G57" i="13"/>
  <c r="G70" i="13"/>
  <c r="G197" i="13"/>
  <c r="G219" i="13"/>
  <c r="G167" i="13"/>
  <c r="G117" i="13"/>
  <c r="G24" i="13"/>
  <c r="G161" i="13"/>
  <c r="G89" i="13"/>
  <c r="G27" i="13"/>
  <c r="G237" i="13"/>
  <c r="G277" i="13"/>
  <c r="G241" i="13"/>
  <c r="G101" i="13"/>
  <c r="G173" i="13"/>
  <c r="G195" i="13"/>
  <c r="G65" i="13"/>
  <c r="G281" i="13"/>
  <c r="G120" i="13"/>
  <c r="G203" i="13"/>
  <c r="G52" i="13"/>
  <c r="G113" i="13"/>
  <c r="G134" i="13"/>
  <c r="G35" i="13"/>
  <c r="G42" i="13"/>
  <c r="G10" i="13"/>
  <c r="G58" i="13"/>
  <c r="G46" i="13"/>
  <c r="G68" i="13"/>
  <c r="G156" i="13"/>
  <c r="G147" i="13"/>
  <c r="G111" i="13"/>
  <c r="G243" i="13"/>
  <c r="G285" i="13"/>
  <c r="G44" i="13"/>
  <c r="G275" i="13"/>
  <c r="G181" i="13"/>
  <c r="G94" i="13"/>
  <c r="G271" i="13"/>
  <c r="G233" i="13"/>
  <c r="G122" i="13"/>
  <c r="G152" i="13"/>
  <c r="G253" i="13"/>
  <c r="G62" i="13"/>
  <c r="G20" i="13"/>
  <c r="G118" i="13"/>
  <c r="G43" i="13"/>
  <c r="G16" i="13"/>
  <c r="G141" i="13"/>
  <c r="G170" i="13"/>
  <c r="G61" i="13"/>
  <c r="G69" i="13"/>
  <c r="I61" i="18"/>
  <c r="J59" i="18"/>
  <c r="J55" i="18"/>
  <c r="J51" i="18"/>
  <c r="J47" i="18"/>
  <c r="J43" i="18"/>
  <c r="J39" i="18"/>
  <c r="J35" i="18"/>
  <c r="J31" i="18"/>
  <c r="J27" i="18"/>
  <c r="J23" i="18"/>
  <c r="J19" i="18"/>
  <c r="J15" i="18"/>
  <c r="J11" i="18"/>
  <c r="K10" i="17"/>
  <c r="L7" i="17"/>
  <c r="J58" i="18"/>
  <c r="J54" i="18"/>
  <c r="J50" i="18"/>
  <c r="J46" i="18"/>
  <c r="J42" i="18"/>
  <c r="J38" i="18"/>
  <c r="J34" i="18"/>
  <c r="J30" i="18"/>
  <c r="J26" i="18"/>
  <c r="J22" i="18"/>
  <c r="J18" i="18"/>
  <c r="J14" i="18"/>
  <c r="J10" i="18"/>
  <c r="J6" i="18"/>
  <c r="J7" i="18"/>
  <c r="I74" i="19"/>
  <c r="J5" i="19"/>
  <c r="L23" i="17"/>
  <c r="L14" i="17"/>
  <c r="C8" i="16"/>
  <c r="H98" i="11"/>
  <c r="H97" i="11"/>
  <c r="H96" i="11"/>
  <c r="H95" i="11"/>
  <c r="H94" i="11"/>
  <c r="H93" i="11"/>
  <c r="H92" i="11"/>
  <c r="H91" i="11"/>
  <c r="H90" i="11"/>
  <c r="H89" i="11"/>
  <c r="H88" i="11"/>
  <c r="H87" i="11"/>
  <c r="H86" i="11"/>
  <c r="H85" i="11"/>
  <c r="H84" i="11"/>
  <c r="H83" i="11"/>
  <c r="H82" i="11"/>
  <c r="H81" i="11"/>
  <c r="H80" i="11"/>
  <c r="H79" i="11"/>
  <c r="H78" i="11"/>
  <c r="H77" i="11"/>
  <c r="H76" i="1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1" i="10"/>
  <c r="H12" i="10"/>
  <c r="H32" i="10"/>
  <c r="H17" i="10"/>
  <c r="H9" i="10"/>
  <c r="H64" i="10"/>
  <c r="H65" i="10"/>
  <c r="H67" i="10"/>
  <c r="H40" i="10"/>
  <c r="H52" i="10"/>
  <c r="H51" i="10"/>
  <c r="H38" i="10"/>
  <c r="H43" i="10"/>
  <c r="H50" i="10"/>
  <c r="H42" i="10"/>
  <c r="H49" i="10"/>
  <c r="H46" i="10"/>
  <c r="H48" i="10"/>
  <c r="H55" i="10"/>
  <c r="H53" i="10"/>
  <c r="H54" i="10"/>
  <c r="H90" i="10"/>
  <c r="H45" i="10"/>
  <c r="H77" i="10"/>
  <c r="H88" i="10"/>
  <c r="H79" i="10"/>
  <c r="H93" i="10"/>
  <c r="H76" i="10"/>
  <c r="H75" i="10"/>
  <c r="H72" i="10"/>
  <c r="H66" i="10"/>
  <c r="H83" i="10"/>
  <c r="H11" i="10"/>
  <c r="H62" i="10"/>
  <c r="H98" i="10"/>
  <c r="H97" i="10"/>
  <c r="H95" i="10"/>
  <c r="H59" i="10"/>
  <c r="H85" i="10"/>
  <c r="H84" i="10"/>
  <c r="H94" i="10"/>
  <c r="H61" i="10"/>
  <c r="H87" i="10"/>
  <c r="H15" i="10"/>
  <c r="H14" i="10"/>
  <c r="H47" i="10"/>
  <c r="H96" i="10"/>
  <c r="H74" i="10"/>
  <c r="H70" i="10"/>
  <c r="H35" i="10"/>
  <c r="H20" i="10"/>
  <c r="H18" i="10"/>
  <c r="H22" i="10"/>
  <c r="H13" i="10"/>
  <c r="H73" i="10"/>
  <c r="H16" i="10"/>
  <c r="H71" i="10"/>
  <c r="H10" i="10"/>
  <c r="H37" i="10"/>
  <c r="H29" i="10"/>
  <c r="H69" i="10"/>
  <c r="H34" i="10"/>
  <c r="H39" i="10"/>
  <c r="H27" i="10"/>
  <c r="H36" i="10"/>
  <c r="H60" i="10"/>
  <c r="H58" i="10"/>
  <c r="H30" i="10"/>
  <c r="H86" i="10"/>
  <c r="H91" i="10"/>
  <c r="H78" i="10"/>
  <c r="H92" i="10"/>
  <c r="H89" i="10"/>
  <c r="H25" i="10"/>
  <c r="H33" i="10"/>
  <c r="H21" i="10"/>
  <c r="H57" i="10"/>
  <c r="H63" i="10"/>
  <c r="H19" i="10"/>
  <c r="H56" i="10"/>
  <c r="H7" i="10"/>
  <c r="H68" i="10"/>
  <c r="H80" i="10"/>
  <c r="H6" i="10"/>
  <c r="H81" i="10"/>
  <c r="H82" i="10"/>
  <c r="H23" i="10"/>
  <c r="H31" i="10"/>
  <c r="H28" i="10"/>
  <c r="H26" i="10"/>
  <c r="H8" i="10"/>
  <c r="H24" i="10"/>
  <c r="H5" i="10"/>
  <c r="H44" i="10"/>
  <c r="K5" i="19"/>
  <c r="H99" i="10"/>
  <c r="I99" i="10"/>
  <c r="M14" i="17"/>
  <c r="L27" i="17"/>
  <c r="L25" i="17"/>
  <c r="L17" i="17"/>
  <c r="L15" i="17"/>
  <c r="L16" i="17"/>
  <c r="L18" i="17"/>
  <c r="M18" i="17"/>
  <c r="M16" i="17"/>
  <c r="L26" i="17"/>
  <c r="L24" i="17"/>
  <c r="H6" i="13"/>
  <c r="H8" i="13"/>
  <c r="H10" i="13"/>
  <c r="H12" i="13"/>
  <c r="H14" i="13"/>
  <c r="H16" i="13"/>
  <c r="H18" i="13"/>
  <c r="H20" i="13"/>
  <c r="H22" i="13"/>
  <c r="H24" i="13"/>
  <c r="H26" i="13"/>
  <c r="H28" i="13"/>
  <c r="H30" i="13"/>
  <c r="H32" i="13"/>
  <c r="H34" i="13"/>
  <c r="H36" i="13"/>
  <c r="H38" i="13"/>
  <c r="H40" i="13"/>
  <c r="H42" i="13"/>
  <c r="H44" i="13"/>
  <c r="H46" i="13"/>
  <c r="H48" i="13"/>
  <c r="H50" i="13"/>
  <c r="H52" i="13"/>
  <c r="H54" i="13"/>
  <c r="H56" i="13"/>
  <c r="H58" i="13"/>
  <c r="H60" i="13"/>
  <c r="H62" i="13"/>
  <c r="H64" i="13"/>
  <c r="H66" i="13"/>
  <c r="H68" i="13"/>
  <c r="H70" i="13"/>
  <c r="H72" i="13"/>
  <c r="H74" i="13"/>
  <c r="H76" i="13"/>
  <c r="H78" i="13"/>
  <c r="H80" i="13"/>
  <c r="H82" i="13"/>
  <c r="H84" i="13"/>
  <c r="H86" i="13"/>
  <c r="H88" i="13"/>
  <c r="H90" i="13"/>
  <c r="H92" i="13"/>
  <c r="H94" i="13"/>
  <c r="H96" i="13"/>
  <c r="H98" i="13"/>
  <c r="H100" i="13"/>
  <c r="H102" i="13"/>
  <c r="H104" i="13"/>
  <c r="H106" i="13"/>
  <c r="H108" i="13"/>
  <c r="H110" i="13"/>
  <c r="H112" i="13"/>
  <c r="H114" i="13"/>
  <c r="H116" i="13"/>
  <c r="H118" i="13"/>
  <c r="H120" i="13"/>
  <c r="H122" i="13"/>
  <c r="H124" i="13"/>
  <c r="H126" i="13"/>
  <c r="H128" i="13"/>
  <c r="H130" i="13"/>
  <c r="H132" i="13"/>
  <c r="H134" i="13"/>
  <c r="H136" i="13"/>
  <c r="H138" i="13"/>
  <c r="H140" i="13"/>
  <c r="H142" i="13"/>
  <c r="H144" i="13"/>
  <c r="H146" i="13"/>
  <c r="H148" i="13"/>
  <c r="H150" i="13"/>
  <c r="H152" i="13"/>
  <c r="H154" i="13"/>
  <c r="H156" i="13"/>
  <c r="H158" i="13"/>
  <c r="H160" i="13"/>
  <c r="H162" i="13"/>
  <c r="H164" i="13"/>
  <c r="H166" i="13"/>
  <c r="H168" i="13"/>
  <c r="H170" i="13"/>
  <c r="H172" i="13"/>
  <c r="H174" i="13"/>
  <c r="H176" i="13"/>
  <c r="H178" i="13"/>
  <c r="H180" i="13"/>
  <c r="H182" i="13"/>
  <c r="H184" i="13"/>
  <c r="H186" i="13"/>
  <c r="H188" i="13"/>
  <c r="H190" i="13"/>
  <c r="H192" i="13"/>
  <c r="H194" i="13"/>
  <c r="H196" i="13"/>
  <c r="H198" i="13"/>
  <c r="H200" i="13"/>
  <c r="H202" i="13"/>
  <c r="H204" i="13"/>
  <c r="H206" i="13"/>
  <c r="H208" i="13"/>
  <c r="H210" i="13"/>
  <c r="H212" i="13"/>
  <c r="H214" i="13"/>
  <c r="H216" i="13"/>
  <c r="H218" i="13"/>
  <c r="H7" i="13"/>
  <c r="H9" i="13"/>
  <c r="H11" i="13"/>
  <c r="H13" i="13"/>
  <c r="H15" i="13"/>
  <c r="H17" i="13"/>
  <c r="H19" i="13"/>
  <c r="H21" i="13"/>
  <c r="H23" i="13"/>
  <c r="H25" i="13"/>
  <c r="H27" i="13"/>
  <c r="H29" i="13"/>
  <c r="H31" i="13"/>
  <c r="H33" i="13"/>
  <c r="H35" i="13"/>
  <c r="H37" i="13"/>
  <c r="H39" i="13"/>
  <c r="H41" i="13"/>
  <c r="H43" i="13"/>
  <c r="H45" i="13"/>
  <c r="H47" i="13"/>
  <c r="H49" i="13"/>
  <c r="H51" i="13"/>
  <c r="H53" i="13"/>
  <c r="H55" i="13"/>
  <c r="H57" i="13"/>
  <c r="H59" i="13"/>
  <c r="H61" i="13"/>
  <c r="H63" i="13"/>
  <c r="H65" i="13"/>
  <c r="H67" i="13"/>
  <c r="H69" i="13"/>
  <c r="H71" i="13"/>
  <c r="H73" i="13"/>
  <c r="H75" i="13"/>
  <c r="H77" i="13"/>
  <c r="H79" i="13"/>
  <c r="H81" i="13"/>
  <c r="H83" i="13"/>
  <c r="H85" i="13"/>
  <c r="H87" i="13"/>
  <c r="H89" i="13"/>
  <c r="H91" i="13"/>
  <c r="H93" i="13"/>
  <c r="H95" i="13"/>
  <c r="H97" i="13"/>
  <c r="H99" i="13"/>
  <c r="H101" i="13"/>
  <c r="H103" i="13"/>
  <c r="H105" i="13"/>
  <c r="H107" i="13"/>
  <c r="H109" i="13"/>
  <c r="H111" i="13"/>
  <c r="H113" i="13"/>
  <c r="H115" i="13"/>
  <c r="H117" i="13"/>
  <c r="H119" i="13"/>
  <c r="H121" i="13"/>
  <c r="H123" i="13"/>
  <c r="H125" i="13"/>
  <c r="H127" i="13"/>
  <c r="H129" i="13"/>
  <c r="H131" i="13"/>
  <c r="H133" i="13"/>
  <c r="H135" i="13"/>
  <c r="H137" i="13"/>
  <c r="H139" i="13"/>
  <c r="H141" i="13"/>
  <c r="H143" i="13"/>
  <c r="H145" i="13"/>
  <c r="H147" i="13"/>
  <c r="H149" i="13"/>
  <c r="H151" i="13"/>
  <c r="H153" i="13"/>
  <c r="H155" i="13"/>
  <c r="H157" i="13"/>
  <c r="H159" i="13"/>
  <c r="H161" i="13"/>
  <c r="H163" i="13"/>
  <c r="H165" i="13"/>
  <c r="H167" i="13"/>
  <c r="H169" i="13"/>
  <c r="H171" i="13"/>
  <c r="H173" i="13"/>
  <c r="H175" i="13"/>
  <c r="H177" i="13"/>
  <c r="H179" i="13"/>
  <c r="H181" i="13"/>
  <c r="H183" i="13"/>
  <c r="H185" i="13"/>
  <c r="H187" i="13"/>
  <c r="H189" i="13"/>
  <c r="H191" i="13"/>
  <c r="H193" i="13"/>
  <c r="H195" i="13"/>
  <c r="H197" i="13"/>
  <c r="H199" i="13"/>
  <c r="H201" i="13"/>
  <c r="H203" i="13"/>
  <c r="H205" i="13"/>
  <c r="H207" i="13"/>
  <c r="H209" i="13"/>
  <c r="H211" i="13"/>
  <c r="H213" i="13"/>
  <c r="H215" i="13"/>
  <c r="H217" i="13"/>
  <c r="H219" i="13"/>
  <c r="H221" i="13"/>
  <c r="H223" i="13"/>
  <c r="H225" i="13"/>
  <c r="H220" i="13"/>
  <c r="H224" i="13"/>
  <c r="H227" i="13"/>
  <c r="H229" i="13"/>
  <c r="H231" i="13"/>
  <c r="H233" i="13"/>
  <c r="H235" i="13"/>
  <c r="H237" i="13"/>
  <c r="H239" i="13"/>
  <c r="H241" i="13"/>
  <c r="H243" i="13"/>
  <c r="H245" i="13"/>
  <c r="H247" i="13"/>
  <c r="H249" i="13"/>
  <c r="H251" i="13"/>
  <c r="H253" i="13"/>
  <c r="H255" i="13"/>
  <c r="H257" i="13"/>
  <c r="H259" i="13"/>
  <c r="H261" i="13"/>
  <c r="H263" i="13"/>
  <c r="H265" i="13"/>
  <c r="H267" i="13"/>
  <c r="H269" i="13"/>
  <c r="H271" i="13"/>
  <c r="H273" i="13"/>
  <c r="H275" i="13"/>
  <c r="H277" i="13"/>
  <c r="H279" i="13"/>
  <c r="H281" i="13"/>
  <c r="H283" i="13"/>
  <c r="H285" i="13"/>
  <c r="H287" i="13"/>
  <c r="H289" i="13"/>
  <c r="H291" i="13"/>
  <c r="H293" i="13"/>
  <c r="H295" i="13"/>
  <c r="H297" i="13"/>
  <c r="H299" i="13"/>
  <c r="H301" i="13"/>
  <c r="H303" i="13"/>
  <c r="H305" i="13"/>
  <c r="H307" i="13"/>
  <c r="H309" i="13"/>
  <c r="H311" i="13"/>
  <c r="H313" i="13"/>
  <c r="H315" i="13"/>
  <c r="H317" i="13"/>
  <c r="H319" i="13"/>
  <c r="H321" i="13"/>
  <c r="H323" i="13"/>
  <c r="H325" i="13"/>
  <c r="H327" i="13"/>
  <c r="H329" i="13"/>
  <c r="H331" i="13"/>
  <c r="H333" i="13"/>
  <c r="H335" i="13"/>
  <c r="H337" i="13"/>
  <c r="H339" i="13"/>
  <c r="H341" i="13"/>
  <c r="H343" i="13"/>
  <c r="H345" i="13"/>
  <c r="H347" i="13"/>
  <c r="H349" i="13"/>
  <c r="H351" i="13"/>
  <c r="H353" i="13"/>
  <c r="H355" i="13"/>
  <c r="H357" i="13"/>
  <c r="H359" i="13"/>
  <c r="H361" i="13"/>
  <c r="H363" i="13"/>
  <c r="H365" i="13"/>
  <c r="H367" i="13"/>
  <c r="H369" i="13"/>
  <c r="H371" i="13"/>
  <c r="H373" i="13"/>
  <c r="H375" i="13"/>
  <c r="H377" i="13"/>
  <c r="H379" i="13"/>
  <c r="H381" i="13"/>
  <c r="H383" i="13"/>
  <c r="H385" i="13"/>
  <c r="H387" i="13"/>
  <c r="H389" i="13"/>
  <c r="H391" i="13"/>
  <c r="H393" i="13"/>
  <c r="H395" i="13"/>
  <c r="H397" i="13"/>
  <c r="H399" i="13"/>
  <c r="H401" i="13"/>
  <c r="H403" i="13"/>
  <c r="H405" i="13"/>
  <c r="H407" i="13"/>
  <c r="H409" i="13"/>
  <c r="H411" i="13"/>
  <c r="H413" i="13"/>
  <c r="H415" i="13"/>
  <c r="H417" i="13"/>
  <c r="H419" i="13"/>
  <c r="H421" i="13"/>
  <c r="H423" i="13"/>
  <c r="H425" i="13"/>
  <c r="H427" i="13"/>
  <c r="H429" i="13"/>
  <c r="H222" i="13"/>
  <c r="H226" i="13"/>
  <c r="H228" i="13"/>
  <c r="H230" i="13"/>
  <c r="H232" i="13"/>
  <c r="H234" i="13"/>
  <c r="H236" i="13"/>
  <c r="H238" i="13"/>
  <c r="H240" i="13"/>
  <c r="H242" i="13"/>
  <c r="H244" i="13"/>
  <c r="H246" i="13"/>
  <c r="H248" i="13"/>
  <c r="H250" i="13"/>
  <c r="H252" i="13"/>
  <c r="H254" i="13"/>
  <c r="H256" i="13"/>
  <c r="H258" i="13"/>
  <c r="H260" i="13"/>
  <c r="H262" i="13"/>
  <c r="H264" i="13"/>
  <c r="H266" i="13"/>
  <c r="H268" i="13"/>
  <c r="H270" i="13"/>
  <c r="H272" i="13"/>
  <c r="H274" i="13"/>
  <c r="H276" i="13"/>
  <c r="H278" i="13"/>
  <c r="H280" i="13"/>
  <c r="H282" i="13"/>
  <c r="H284" i="13"/>
  <c r="H286" i="13"/>
  <c r="H288" i="13"/>
  <c r="H290" i="13"/>
  <c r="H292" i="13"/>
  <c r="H294" i="13"/>
  <c r="H296" i="13"/>
  <c r="H298" i="13"/>
  <c r="H300" i="13"/>
  <c r="H302" i="13"/>
  <c r="H304" i="13"/>
  <c r="H306" i="13"/>
  <c r="H308" i="13"/>
  <c r="H310" i="13"/>
  <c r="H312" i="13"/>
  <c r="H314" i="13"/>
  <c r="H316" i="13"/>
  <c r="H318" i="13"/>
  <c r="H320" i="13"/>
  <c r="H322" i="13"/>
  <c r="H324" i="13"/>
  <c r="H326" i="13"/>
  <c r="H328" i="13"/>
  <c r="H330" i="13"/>
  <c r="H332" i="13"/>
  <c r="H334" i="13"/>
  <c r="H336" i="13"/>
  <c r="H338" i="13"/>
  <c r="H340" i="13"/>
  <c r="H342" i="13"/>
  <c r="H344" i="13"/>
  <c r="H346" i="13"/>
  <c r="H348" i="13"/>
  <c r="H350" i="13"/>
  <c r="H352" i="13"/>
  <c r="H354" i="13"/>
  <c r="H356" i="13"/>
  <c r="H358" i="13"/>
  <c r="H360" i="13"/>
  <c r="H362" i="13"/>
  <c r="H364" i="13"/>
  <c r="H366" i="13"/>
  <c r="H368" i="13"/>
  <c r="H370" i="13"/>
  <c r="H372" i="13"/>
  <c r="H374" i="13"/>
  <c r="H376" i="13"/>
  <c r="H378" i="13"/>
  <c r="H380" i="13"/>
  <c r="H382" i="13"/>
  <c r="H384" i="13"/>
  <c r="H386" i="13"/>
  <c r="H388" i="13"/>
  <c r="H390" i="13"/>
  <c r="H392" i="13"/>
  <c r="H394" i="13"/>
  <c r="H396" i="13"/>
  <c r="H398" i="13"/>
  <c r="H400" i="13"/>
  <c r="H402" i="13"/>
  <c r="H404" i="13"/>
  <c r="H406" i="13"/>
  <c r="H408" i="13"/>
  <c r="H410" i="13"/>
  <c r="H412" i="13"/>
  <c r="H414" i="13"/>
  <c r="H416" i="13"/>
  <c r="H418" i="13"/>
  <c r="H420" i="13"/>
  <c r="H422" i="13"/>
  <c r="H424" i="13"/>
  <c r="H426" i="13"/>
  <c r="H428" i="13"/>
  <c r="H5" i="13"/>
  <c r="I44" i="10"/>
  <c r="I26" i="10"/>
  <c r="I82" i="10"/>
  <c r="I68" i="10"/>
  <c r="I63" i="10"/>
  <c r="I25" i="10"/>
  <c r="I91" i="10"/>
  <c r="I60" i="10"/>
  <c r="I27" i="10"/>
  <c r="I29" i="10"/>
  <c r="I16" i="10"/>
  <c r="I35" i="10"/>
  <c r="I47" i="10"/>
  <c r="I61" i="10"/>
  <c r="I8" i="10"/>
  <c r="I28" i="10"/>
  <c r="I23" i="10"/>
  <c r="I81" i="10"/>
  <c r="I80" i="10"/>
  <c r="I7" i="10"/>
  <c r="I19" i="10"/>
  <c r="I57" i="10"/>
  <c r="I33" i="10"/>
  <c r="I89" i="10"/>
  <c r="I78" i="10"/>
  <c r="I86" i="10"/>
  <c r="I58" i="10"/>
  <c r="I36" i="10"/>
  <c r="I39" i="10"/>
  <c r="I69" i="10"/>
  <c r="I37" i="10"/>
  <c r="I71" i="10"/>
  <c r="I73" i="10"/>
  <c r="I22" i="10"/>
  <c r="I20" i="10"/>
  <c r="I70" i="10"/>
  <c r="I96" i="10"/>
  <c r="I14" i="10"/>
  <c r="I87" i="10"/>
  <c r="I94" i="10"/>
  <c r="I85" i="10"/>
  <c r="I95" i="10"/>
  <c r="I98" i="10"/>
  <c r="I11" i="10"/>
  <c r="I66" i="10"/>
  <c r="I75" i="10"/>
  <c r="I93" i="10"/>
  <c r="I88" i="10"/>
  <c r="I45" i="10"/>
  <c r="I54" i="10"/>
  <c r="I55" i="10"/>
  <c r="I46" i="10"/>
  <c r="I42" i="10"/>
  <c r="I43" i="10"/>
  <c r="I51" i="10"/>
  <c r="I40" i="10"/>
  <c r="I65" i="10"/>
  <c r="I9" i="10"/>
  <c r="I32" i="10"/>
  <c r="I41" i="10"/>
  <c r="J9" i="19"/>
  <c r="J13" i="19"/>
  <c r="J17" i="19"/>
  <c r="J21" i="19"/>
  <c r="J25" i="19"/>
  <c r="J29" i="19"/>
  <c r="J33" i="19"/>
  <c r="J37" i="19"/>
  <c r="J41" i="19"/>
  <c r="J45" i="19"/>
  <c r="J49" i="19"/>
  <c r="J53" i="19"/>
  <c r="J57" i="19"/>
  <c r="J61" i="19"/>
  <c r="J65" i="19"/>
  <c r="J69" i="19"/>
  <c r="J73" i="19"/>
  <c r="J8" i="18"/>
  <c r="J12" i="18"/>
  <c r="J16" i="18"/>
  <c r="J20" i="18"/>
  <c r="J24" i="18"/>
  <c r="J28" i="18"/>
  <c r="J32" i="18"/>
  <c r="J36" i="18"/>
  <c r="J40" i="18"/>
  <c r="J44" i="18"/>
  <c r="J48" i="18"/>
  <c r="J52" i="18"/>
  <c r="J56" i="18"/>
  <c r="J60" i="18"/>
  <c r="L9" i="17"/>
  <c r="J8" i="19"/>
  <c r="J12" i="19"/>
  <c r="J16" i="19"/>
  <c r="J20" i="19"/>
  <c r="J24" i="19"/>
  <c r="J28" i="19"/>
  <c r="J32" i="19"/>
  <c r="J36" i="19"/>
  <c r="J40" i="19"/>
  <c r="J44" i="19"/>
  <c r="J48" i="19"/>
  <c r="J52" i="19"/>
  <c r="J56" i="19"/>
  <c r="J60" i="19"/>
  <c r="J64" i="19"/>
  <c r="J68" i="19"/>
  <c r="J72" i="19"/>
  <c r="J9" i="18"/>
  <c r="J13" i="18"/>
  <c r="J17" i="18"/>
  <c r="J21" i="18"/>
  <c r="J25" i="18"/>
  <c r="J29" i="18"/>
  <c r="J33" i="18"/>
  <c r="J37" i="18"/>
  <c r="J41" i="18"/>
  <c r="J45" i="18"/>
  <c r="J49" i="18"/>
  <c r="J53" i="18"/>
  <c r="J57" i="18"/>
  <c r="J5" i="18"/>
  <c r="L8" i="17"/>
  <c r="D4" i="16"/>
  <c r="D6" i="16"/>
  <c r="D5" i="16"/>
  <c r="D3" i="16"/>
  <c r="M24" i="17"/>
  <c r="M26" i="17"/>
  <c r="M23" i="17"/>
  <c r="M25" i="17"/>
  <c r="M27" i="17"/>
  <c r="I24" i="10"/>
  <c r="I31" i="10"/>
  <c r="I6" i="10"/>
  <c r="I56" i="10"/>
  <c r="I21" i="10"/>
  <c r="I92" i="10"/>
  <c r="I30" i="10"/>
  <c r="I34" i="10"/>
  <c r="I10" i="10"/>
  <c r="I13" i="10"/>
  <c r="I18" i="10"/>
  <c r="I74" i="10"/>
  <c r="I15" i="10"/>
  <c r="I84" i="10"/>
  <c r="I59" i="10"/>
  <c r="I97" i="10"/>
  <c r="I62" i="10"/>
  <c r="I83" i="10"/>
  <c r="I72" i="10"/>
  <c r="I76" i="10"/>
  <c r="I79" i="10"/>
  <c r="I77" i="10"/>
  <c r="I90" i="10"/>
  <c r="I53" i="10"/>
  <c r="I48" i="10"/>
  <c r="I49" i="10"/>
  <c r="I50" i="10"/>
  <c r="I38" i="10"/>
  <c r="I52" i="10"/>
  <c r="I67" i="10"/>
  <c r="I64" i="10"/>
  <c r="I17" i="10"/>
  <c r="I12" i="10"/>
  <c r="J7" i="19"/>
  <c r="J11" i="19"/>
  <c r="J15" i="19"/>
  <c r="J19" i="19"/>
  <c r="J23" i="19"/>
  <c r="J27" i="19"/>
  <c r="J31" i="19"/>
  <c r="J35" i="19"/>
  <c r="J39" i="19"/>
  <c r="J43" i="19"/>
  <c r="J47" i="19"/>
  <c r="J51" i="19"/>
  <c r="J55" i="19"/>
  <c r="J59" i="19"/>
  <c r="J63" i="19"/>
  <c r="J67" i="19"/>
  <c r="J71" i="19"/>
  <c r="J6" i="19"/>
  <c r="K9" i="19"/>
  <c r="J10" i="19"/>
  <c r="J14" i="19"/>
  <c r="J18" i="19"/>
  <c r="J22" i="19"/>
  <c r="J26" i="19"/>
  <c r="J30" i="19"/>
  <c r="J34" i="19"/>
  <c r="J38" i="19"/>
  <c r="J42" i="19"/>
  <c r="J46" i="19"/>
  <c r="J50" i="19"/>
  <c r="J54" i="19"/>
  <c r="J58" i="19"/>
  <c r="J62" i="19"/>
  <c r="J66" i="19"/>
  <c r="J70" i="19"/>
  <c r="L6" i="17"/>
  <c r="L5" i="17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M17" i="17"/>
  <c r="K70" i="19"/>
  <c r="K66" i="19"/>
  <c r="K62" i="19"/>
  <c r="K58" i="19"/>
  <c r="K54" i="19"/>
  <c r="K50" i="19"/>
  <c r="K46" i="19"/>
  <c r="K42" i="19"/>
  <c r="K38" i="19"/>
  <c r="K34" i="19"/>
  <c r="K30" i="19"/>
  <c r="K26" i="19"/>
  <c r="K22" i="19"/>
  <c r="K18" i="19"/>
  <c r="K14" i="19"/>
  <c r="K10" i="19"/>
  <c r="K6" i="19"/>
  <c r="K71" i="19"/>
  <c r="K67" i="19"/>
  <c r="K63" i="19"/>
  <c r="K59" i="19"/>
  <c r="K55" i="19"/>
  <c r="K51" i="19"/>
  <c r="K47" i="19"/>
  <c r="K43" i="19"/>
  <c r="K39" i="19"/>
  <c r="K35" i="19"/>
  <c r="K31" i="19"/>
  <c r="K27" i="19"/>
  <c r="K23" i="19"/>
  <c r="K19" i="19"/>
  <c r="K15" i="19"/>
  <c r="K11" i="19"/>
  <c r="K7" i="19"/>
  <c r="M6" i="17"/>
  <c r="M8" i="17"/>
  <c r="M5" i="17"/>
  <c r="M7" i="17"/>
  <c r="M9" i="17"/>
  <c r="E4" i="16"/>
  <c r="E6" i="16"/>
  <c r="E5" i="16"/>
  <c r="E3" i="16"/>
  <c r="K7" i="18"/>
  <c r="K9" i="18"/>
  <c r="K11" i="18"/>
  <c r="K13" i="18"/>
  <c r="K15" i="18"/>
  <c r="K17" i="18"/>
  <c r="K19" i="18"/>
  <c r="K21" i="18"/>
  <c r="K23" i="18"/>
  <c r="K25" i="18"/>
  <c r="K27" i="18"/>
  <c r="K29" i="18"/>
  <c r="K31" i="18"/>
  <c r="K33" i="18"/>
  <c r="K35" i="18"/>
  <c r="K37" i="18"/>
  <c r="K39" i="18"/>
  <c r="K41" i="18"/>
  <c r="K43" i="18"/>
  <c r="K45" i="18"/>
  <c r="K47" i="18"/>
  <c r="K49" i="18"/>
  <c r="K51" i="18"/>
  <c r="K53" i="18"/>
  <c r="K55" i="18"/>
  <c r="K57" i="18"/>
  <c r="K59" i="18"/>
  <c r="K5" i="18"/>
  <c r="K6" i="18"/>
  <c r="K8" i="18"/>
  <c r="K10" i="18"/>
  <c r="K12" i="18"/>
  <c r="K14" i="18"/>
  <c r="K16" i="18"/>
  <c r="K18" i="18"/>
  <c r="K20" i="18"/>
  <c r="K22" i="18"/>
  <c r="K24" i="18"/>
  <c r="K26" i="18"/>
  <c r="K28" i="18"/>
  <c r="K30" i="18"/>
  <c r="K32" i="18"/>
  <c r="K34" i="18"/>
  <c r="K36" i="18"/>
  <c r="K38" i="18"/>
  <c r="K40" i="18"/>
  <c r="K42" i="18"/>
  <c r="K44" i="18"/>
  <c r="K46" i="18"/>
  <c r="K48" i="18"/>
  <c r="K50" i="18"/>
  <c r="K52" i="18"/>
  <c r="K54" i="18"/>
  <c r="K56" i="18"/>
  <c r="K58" i="18"/>
  <c r="K60" i="18"/>
  <c r="F18" i="8"/>
  <c r="M15" i="17"/>
  <c r="I5" i="10"/>
  <c r="K72" i="19"/>
  <c r="K68" i="19"/>
  <c r="K64" i="19"/>
  <c r="K60" i="19"/>
  <c r="K56" i="19"/>
  <c r="K52" i="19"/>
  <c r="K48" i="19"/>
  <c r="K44" i="19"/>
  <c r="K40" i="19"/>
  <c r="K36" i="19"/>
  <c r="K32" i="19"/>
  <c r="K28" i="19"/>
  <c r="K24" i="19"/>
  <c r="K20" i="19"/>
  <c r="K16" i="19"/>
  <c r="K12" i="19"/>
  <c r="K8" i="19"/>
  <c r="K73" i="19"/>
  <c r="K69" i="19"/>
  <c r="K65" i="19"/>
  <c r="K61" i="19"/>
  <c r="K57" i="19"/>
  <c r="K53" i="19"/>
  <c r="K49" i="19"/>
  <c r="K45" i="19"/>
  <c r="K41" i="19"/>
  <c r="K37" i="19"/>
  <c r="K33" i="19"/>
  <c r="K29" i="19"/>
  <c r="K25" i="19"/>
  <c r="K21" i="19"/>
  <c r="K17" i="19"/>
  <c r="K13" i="19"/>
  <c r="J6" i="10"/>
  <c r="J8" i="10"/>
  <c r="J10" i="10"/>
  <c r="J12" i="10"/>
  <c r="J14" i="10"/>
  <c r="J16" i="10"/>
  <c r="J18" i="10"/>
  <c r="J20" i="10"/>
  <c r="J22" i="10"/>
  <c r="J24" i="10"/>
  <c r="J26" i="10"/>
  <c r="J28" i="10"/>
  <c r="J30" i="10"/>
  <c r="J32" i="10"/>
  <c r="J34" i="10"/>
  <c r="J36" i="10"/>
  <c r="J38" i="10"/>
  <c r="J40" i="10"/>
  <c r="J42" i="10"/>
  <c r="J44" i="10"/>
  <c r="J46" i="10"/>
  <c r="J48" i="10"/>
  <c r="J50" i="10"/>
  <c r="J52" i="10"/>
  <c r="J54" i="10"/>
  <c r="J56" i="10"/>
  <c r="J58" i="10"/>
  <c r="J60" i="10"/>
  <c r="J62" i="10"/>
  <c r="J64" i="10"/>
  <c r="J66" i="10"/>
  <c r="J68" i="10"/>
  <c r="J70" i="10"/>
  <c r="J72" i="10"/>
  <c r="J74" i="10"/>
  <c r="J76" i="10"/>
  <c r="J78" i="10"/>
  <c r="J80" i="10"/>
  <c r="J82" i="10"/>
  <c r="J84" i="10"/>
  <c r="J86" i="10"/>
  <c r="J88" i="10"/>
  <c r="J90" i="10"/>
  <c r="J92" i="10"/>
  <c r="J94" i="10"/>
  <c r="J96" i="10"/>
  <c r="J98" i="10"/>
  <c r="J7" i="10"/>
  <c r="J9" i="10"/>
  <c r="J11" i="10"/>
  <c r="J13" i="10"/>
  <c r="J15" i="10"/>
  <c r="J17" i="10"/>
  <c r="J19" i="10"/>
  <c r="J21" i="10"/>
  <c r="J23" i="10"/>
  <c r="J25" i="10"/>
  <c r="J27" i="10"/>
  <c r="J29" i="10"/>
  <c r="J31" i="10"/>
  <c r="J33" i="10"/>
  <c r="J35" i="10"/>
  <c r="J37" i="10"/>
  <c r="J39" i="10"/>
  <c r="J41" i="10"/>
  <c r="J43" i="10"/>
  <c r="J45" i="10"/>
  <c r="J47" i="10"/>
  <c r="J49" i="10"/>
  <c r="J51" i="10"/>
  <c r="J53" i="10"/>
  <c r="J55" i="10"/>
  <c r="J57" i="10"/>
  <c r="J59" i="10"/>
  <c r="J61" i="10"/>
  <c r="J63" i="10"/>
  <c r="J65" i="10"/>
  <c r="J67" i="10"/>
  <c r="J69" i="10"/>
  <c r="J71" i="10"/>
  <c r="J73" i="10"/>
  <c r="J75" i="10"/>
  <c r="J77" i="10"/>
  <c r="J79" i="10"/>
  <c r="J81" i="10"/>
  <c r="J83" i="10"/>
  <c r="J85" i="10"/>
  <c r="J87" i="10"/>
  <c r="J89" i="10"/>
  <c r="J91" i="10"/>
  <c r="J93" i="10"/>
  <c r="J95" i="10"/>
  <c r="J97" i="10"/>
  <c r="J5" i="10"/>
</calcChain>
</file>

<file path=xl/sharedStrings.xml><?xml version="1.0" encoding="utf-8"?>
<sst xmlns="http://schemas.openxmlformats.org/spreadsheetml/2006/main" count="11949" uniqueCount="974">
  <si>
    <t>Total science and engineering jobs in thousands: 2000 and projected 2010</t>
  </si>
  <si>
    <t>Occupation</t>
  </si>
  <si>
    <t>Scientists</t>
  </si>
  <si>
    <t>Life scientists</t>
  </si>
  <si>
    <t>Mathematical/computer scientists</t>
  </si>
  <si>
    <t>Computer specialists</t>
  </si>
  <si>
    <t>Mathematical scientists</t>
  </si>
  <si>
    <t>Physical scientists</t>
  </si>
  <si>
    <t>Social scientists</t>
  </si>
  <si>
    <t>Engineers</t>
  </si>
  <si>
    <t>All occupations</t>
  </si>
  <si>
    <t>Facebook Survey</t>
  </si>
  <si>
    <t>Student</t>
  </si>
  <si>
    <t>Gender</t>
  </si>
  <si>
    <t>Hours online/week</t>
  </si>
  <si>
    <t>Friends</t>
  </si>
  <si>
    <t>female</t>
  </si>
  <si>
    <t>male</t>
  </si>
  <si>
    <t>House Sales</t>
  </si>
  <si>
    <t>Region</t>
  </si>
  <si>
    <t>Type</t>
  </si>
  <si>
    <t>Selling Price</t>
  </si>
  <si>
    <t>Lot Cost</t>
  </si>
  <si>
    <t>South</t>
  </si>
  <si>
    <t xml:space="preserve"> Colleges and Universities</t>
  </si>
  <si>
    <t>School</t>
  </si>
  <si>
    <t>Acceptance Rate</t>
  </si>
  <si>
    <t>Expenditures/Student</t>
  </si>
  <si>
    <t>Top 10% HS</t>
  </si>
  <si>
    <t>Amherst</t>
  </si>
  <si>
    <t>Barnard</t>
  </si>
  <si>
    <t>Bates</t>
  </si>
  <si>
    <t>Berkeley</t>
  </si>
  <si>
    <t>Bowdoin</t>
  </si>
  <si>
    <t xml:space="preserve"> State Unemployment Rates</t>
  </si>
  <si>
    <t xml:space="preserve">State </t>
  </si>
  <si>
    <t xml:space="preserve">June 2008 Rate </t>
  </si>
  <si>
    <t>Historical High</t>
  </si>
  <si>
    <t>Historical Low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</si>
  <si>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</si>
  <si>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</si>
  <si>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</si>
  <si>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</si>
  <si>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</si>
  <si>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</si>
  <si>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</si>
  <si>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</si>
  <si>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</si>
  <si>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</si>
  <si>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</si>
  <si>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</si>
  <si>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</si>
  <si>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</si>
  <si>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</si>
  <si>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</si>
  <si>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</si>
  <si>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</si>
  <si>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</si>
  <si>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</si>
  <si>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</si>
  <si>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</si>
  <si>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</si>
  <si>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</si>
  <si>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</si>
  <si>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</si>
  <si>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</si>
  <si>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</si>
  <si>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</si>
  <si>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</si>
  <si>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</si>
  <si>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</si>
  <si>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</si>
  <si>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</si>
  <si>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</si>
  <si>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</si>
  <si>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</si>
  <si>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</si>
  <si>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</si>
  <si>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</si>
  <si>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</si>
  <si>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</si>
  <si>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</si>
  <si>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</si>
  <si>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</si>
  <si>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</si>
  <si>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</si>
  <si>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</si>
  <si>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</si>
  <si>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</si>
  <si>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</si>
  <si>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Internet Usage: 2009</t>
  </si>
  <si>
    <t>US Census Bureau</t>
  </si>
  <si>
    <r>
      <t xml:space="preserve">   </t>
    </r>
    <r>
      <rPr>
        <b/>
        <sz val="10"/>
        <color indexed="9"/>
        <rFont val="Arial"/>
        <family val="2"/>
      </rPr>
      <t xml:space="preserve"> .</t>
    </r>
    <r>
      <rPr>
        <b/>
        <sz val="10"/>
        <color indexed="8"/>
        <rFont val="Arial"/>
        <family val="2"/>
      </rPr>
      <t>Age</t>
    </r>
  </si>
  <si>
    <t>No Internet</t>
  </si>
  <si>
    <t>Internet</t>
  </si>
  <si>
    <t>Broadband</t>
  </si>
  <si>
    <t>Dialup</t>
  </si>
  <si>
    <r>
      <t xml:space="preserve">   </t>
    </r>
    <r>
      <rPr>
        <b/>
        <sz val="10"/>
        <color indexed="9"/>
        <rFont val="Arial"/>
        <family val="2"/>
      </rPr>
      <t xml:space="preserve"> ..</t>
    </r>
    <r>
      <rPr>
        <b/>
        <sz val="10"/>
        <rFont val="Arial"/>
        <family val="2"/>
      </rPr>
      <t>Under 25 years</t>
    </r>
  </si>
  <si>
    <r>
      <t xml:space="preserve">    ..</t>
    </r>
    <r>
      <rPr>
        <b/>
        <sz val="10"/>
        <rFont val="Arial"/>
        <family val="2"/>
      </rPr>
      <t>25-34 years</t>
    </r>
  </si>
  <si>
    <r>
      <t xml:space="preserve">    ..</t>
    </r>
    <r>
      <rPr>
        <b/>
        <sz val="10"/>
        <rFont val="Arial"/>
        <family val="2"/>
      </rPr>
      <t>35-44 years</t>
    </r>
  </si>
  <si>
    <r>
      <t xml:space="preserve">    ..</t>
    </r>
    <r>
      <rPr>
        <b/>
        <sz val="10"/>
        <rFont val="Arial"/>
        <family val="2"/>
      </rPr>
      <t>45-54 years</t>
    </r>
  </si>
  <si>
    <r>
      <t xml:space="preserve">    ..</t>
    </r>
    <r>
      <rPr>
        <b/>
        <sz val="10"/>
        <rFont val="Arial"/>
        <family val="2"/>
      </rPr>
      <t>55 years and older</t>
    </r>
  </si>
  <si>
    <t xml:space="preserve"> </t>
  </si>
  <si>
    <t>Educational attainment of individuals 25 years and older</t>
  </si>
  <si>
    <r>
      <t xml:space="preserve">    ..</t>
    </r>
    <r>
      <rPr>
        <b/>
        <sz val="10"/>
        <rFont val="Arial"/>
        <family val="2"/>
      </rPr>
      <t>Less than high school graduate</t>
    </r>
  </si>
  <si>
    <r>
      <t xml:space="preserve">    ..</t>
    </r>
    <r>
      <rPr>
        <b/>
        <sz val="10"/>
        <rFont val="Arial"/>
        <family val="2"/>
      </rPr>
      <t>High school graduate</t>
    </r>
  </si>
  <si>
    <r>
      <t xml:space="preserve">    ..</t>
    </r>
    <r>
      <rPr>
        <b/>
        <sz val="10"/>
        <rFont val="Arial"/>
        <family val="2"/>
      </rPr>
      <t>Some college or associate's degree</t>
    </r>
  </si>
  <si>
    <r>
      <t xml:space="preserve">    ..</t>
    </r>
    <r>
      <rPr>
        <b/>
        <sz val="10"/>
        <rFont val="Arial"/>
        <family val="2"/>
      </rPr>
      <t>Bachelor's degree or higher degree</t>
    </r>
  </si>
  <si>
    <t>Retirement Portfolio</t>
  </si>
  <si>
    <t>Mutual Fund</t>
  </si>
  <si>
    <t>Net Asset Value</t>
  </si>
  <si>
    <t>Shares</t>
  </si>
  <si>
    <t>Total Value</t>
  </si>
  <si>
    <t>Fidelity Capital Appreciation</t>
  </si>
  <si>
    <t>Large Cap</t>
  </si>
  <si>
    <t>Fidelity Contrafund</t>
  </si>
  <si>
    <t>Fidelity Equity Income</t>
  </si>
  <si>
    <t>Fidelity Export &amp; Multinational</t>
  </si>
  <si>
    <t>Fidelity Strategic Large Cap Value</t>
  </si>
  <si>
    <t>Fidelity Mid Cap Stock</t>
  </si>
  <si>
    <t>Mid Cap</t>
  </si>
  <si>
    <t>Fidelity Value</t>
  </si>
  <si>
    <t>Fidelity Small Cap Independence</t>
  </si>
  <si>
    <t>Small Cap</t>
  </si>
  <si>
    <t>Fidelity Low Priced Stock</t>
  </si>
  <si>
    <t>Fidelity Puritan</t>
  </si>
  <si>
    <t>Blended</t>
  </si>
  <si>
    <t>Fidelity Fidelity Fund</t>
  </si>
  <si>
    <t>Fidelity Mortgage Securities</t>
  </si>
  <si>
    <t>Bond</t>
  </si>
  <si>
    <t>Fidelity Strategic Income</t>
  </si>
  <si>
    <t>2010 J.D. Power and Associates Initial Quality Statistics</t>
  </si>
  <si>
    <t>Brand</t>
  </si>
  <si>
    <t>Problems per 100 Vehicles</t>
  </si>
  <si>
    <t>Acura</t>
  </si>
  <si>
    <t>Audi</t>
  </si>
  <si>
    <t>BMW</t>
  </si>
  <si>
    <t>Buick</t>
  </si>
  <si>
    <t>Cadillac</t>
  </si>
  <si>
    <t>Chevrolet</t>
  </si>
  <si>
    <t>Chrysler</t>
  </si>
  <si>
    <t>Dodge</t>
  </si>
  <si>
    <t>Ford</t>
  </si>
  <si>
    <t>GMC</t>
  </si>
  <si>
    <t>Honda</t>
  </si>
  <si>
    <t>Hyundai</t>
  </si>
  <si>
    <t>Infiniti</t>
  </si>
  <si>
    <t>Jeep</t>
  </si>
  <si>
    <t>Kia</t>
  </si>
  <si>
    <t>Land Rover</t>
  </si>
  <si>
    <t>Lexus</t>
  </si>
  <si>
    <t>Lincoln</t>
  </si>
  <si>
    <t>Mazda</t>
  </si>
  <si>
    <t>Mercedes</t>
  </si>
  <si>
    <t>Mercury</t>
  </si>
  <si>
    <t>Mini</t>
  </si>
  <si>
    <t>Mitsubishi</t>
  </si>
  <si>
    <t>Nissan</t>
  </si>
  <si>
    <t>Porsche</t>
  </si>
  <si>
    <t>Scion</t>
  </si>
  <si>
    <t>Subaru</t>
  </si>
  <si>
    <t>Suzuki</t>
  </si>
  <si>
    <t>Toyota</t>
  </si>
  <si>
    <t>Volvo</t>
  </si>
  <si>
    <t>VW</t>
  </si>
  <si>
    <t>Purchase Orders</t>
  </si>
  <si>
    <t xml:space="preserve">Supplier </t>
  </si>
  <si>
    <t>Order No.</t>
  </si>
  <si>
    <t>Item No.</t>
  </si>
  <si>
    <t>Item Description</t>
  </si>
  <si>
    <t>Item Cost</t>
  </si>
  <si>
    <t>Quantity</t>
  </si>
  <si>
    <t>Cost per order</t>
  </si>
  <si>
    <t>A/P Terms (Months)</t>
  </si>
  <si>
    <t>Order Date</t>
  </si>
  <si>
    <t>Arrival Date</t>
  </si>
  <si>
    <t>Alum Sheeting</t>
  </si>
  <si>
    <t>A0223</t>
  </si>
  <si>
    <t>Bolt-nut package</t>
  </si>
  <si>
    <t>A0433</t>
  </si>
  <si>
    <t>Control Panel</t>
  </si>
  <si>
    <t>A0443</t>
  </si>
  <si>
    <t>Airframe fasteners</t>
  </si>
  <si>
    <t>A0446</t>
  </si>
  <si>
    <t>B0247</t>
  </si>
  <si>
    <t>B0447</t>
  </si>
  <si>
    <t>Side Panel</t>
  </si>
  <si>
    <t>B0479</t>
  </si>
  <si>
    <t>B0567</t>
  </si>
  <si>
    <t>Durrable Products</t>
  </si>
  <si>
    <t>A1234</t>
  </si>
  <si>
    <t>Gasket</t>
  </si>
  <si>
    <t>A1235</t>
  </si>
  <si>
    <t>A1344</t>
  </si>
  <si>
    <t>A1345</t>
  </si>
  <si>
    <t>A1346</t>
  </si>
  <si>
    <t>A1456</t>
  </si>
  <si>
    <t>A1457</t>
  </si>
  <si>
    <t>A1567</t>
  </si>
  <si>
    <t>B1234</t>
  </si>
  <si>
    <t>Pressure Gauge</t>
  </si>
  <si>
    <t>B1345</t>
  </si>
  <si>
    <t>B1468</t>
  </si>
  <si>
    <t>B1589</t>
  </si>
  <si>
    <t>Shielded Cable/ft.</t>
  </si>
  <si>
    <t>B1666</t>
  </si>
  <si>
    <t>Fast-Tie Aerospace</t>
  </si>
  <si>
    <t>B2333</t>
  </si>
  <si>
    <t>O-Ring</t>
  </si>
  <si>
    <t>B2345</t>
  </si>
  <si>
    <t>B2356</t>
  </si>
  <si>
    <t>B2367</t>
  </si>
  <si>
    <t>B2378</t>
  </si>
  <si>
    <t>B2498</t>
  </si>
  <si>
    <t>B2499</t>
  </si>
  <si>
    <t>B2511</t>
  </si>
  <si>
    <t>B2519</t>
  </si>
  <si>
    <t>B2528</t>
  </si>
  <si>
    <t>B2537</t>
  </si>
  <si>
    <t>B2566</t>
  </si>
  <si>
    <t>C0234</t>
  </si>
  <si>
    <t>Electrical Connector</t>
  </si>
  <si>
    <t>C0423</t>
  </si>
  <si>
    <t>C0433</t>
  </si>
  <si>
    <t>Hulkey Fasteners</t>
  </si>
  <si>
    <t>C1212</t>
  </si>
  <si>
    <t>C1313</t>
  </si>
  <si>
    <t>C2323</t>
  </si>
  <si>
    <t>C2929</t>
  </si>
  <si>
    <t>C3232</t>
  </si>
  <si>
    <t>C3434</t>
  </si>
  <si>
    <t>C4545</t>
  </si>
  <si>
    <t>C5656</t>
  </si>
  <si>
    <t>C6765</t>
  </si>
  <si>
    <t>C7875</t>
  </si>
  <si>
    <t>C8854</t>
  </si>
  <si>
    <t>C8989</t>
  </si>
  <si>
    <t>Hatch Decal</t>
  </si>
  <si>
    <t>D1212</t>
  </si>
  <si>
    <t>D2121</t>
  </si>
  <si>
    <t>D3232</t>
  </si>
  <si>
    <t>Manley Valve</t>
  </si>
  <si>
    <t>A2345</t>
  </si>
  <si>
    <t>A2356</t>
  </si>
  <si>
    <t>A2367</t>
  </si>
  <si>
    <t>Panel Decal</t>
  </si>
  <si>
    <t>A2378</t>
  </si>
  <si>
    <t>A9821</t>
  </si>
  <si>
    <t>A9842</t>
  </si>
  <si>
    <t>A9865</t>
  </si>
  <si>
    <t>A9876</t>
  </si>
  <si>
    <t>Door Decal</t>
  </si>
  <si>
    <t>C1111</t>
  </si>
  <si>
    <t>C2222</t>
  </si>
  <si>
    <t>C3333</t>
  </si>
  <si>
    <t>Machined Valve</t>
  </si>
  <si>
    <t>Pylon Accessories</t>
  </si>
  <si>
    <t>A9999</t>
  </si>
  <si>
    <t>B1111</t>
  </si>
  <si>
    <t>C2211</t>
  </si>
  <si>
    <t>D1111</t>
  </si>
  <si>
    <t>D3333</t>
  </si>
  <si>
    <t>Spacetime Technologies</t>
  </si>
  <si>
    <t>A0111</t>
  </si>
  <si>
    <t>A0533</t>
  </si>
  <si>
    <t>A0555</t>
  </si>
  <si>
    <t>A0622</t>
  </si>
  <si>
    <t>A0666</t>
  </si>
  <si>
    <t>A0777</t>
  </si>
  <si>
    <t>A1222</t>
  </si>
  <si>
    <t>A1444</t>
  </si>
  <si>
    <t>A1445</t>
  </si>
  <si>
    <t>A1449</t>
  </si>
  <si>
    <t>A3467</t>
  </si>
  <si>
    <t>A5689</t>
  </si>
  <si>
    <t>Steelpin Inc.</t>
  </si>
  <si>
    <t>A0115</t>
  </si>
  <si>
    <t>A0123</t>
  </si>
  <si>
    <t>A0204</t>
  </si>
  <si>
    <t>A0205</t>
  </si>
  <si>
    <t>A0207</t>
  </si>
  <si>
    <t>B0445</t>
  </si>
  <si>
    <t>B3022</t>
  </si>
  <si>
    <t>B3041</t>
  </si>
  <si>
    <t>B3042</t>
  </si>
  <si>
    <t>B3111</t>
  </si>
  <si>
    <t>B3222</t>
  </si>
  <si>
    <t>B3333</t>
  </si>
  <si>
    <t>C0456</t>
  </si>
  <si>
    <t>C0467</t>
  </si>
  <si>
    <t>C0589</t>
  </si>
  <si>
    <t>Sales Transactions: July 14</t>
  </si>
  <si>
    <t>Cust ID</t>
  </si>
  <si>
    <t xml:space="preserve">Payment </t>
  </si>
  <si>
    <t>Transaction Code</t>
  </si>
  <si>
    <t>Source</t>
  </si>
  <si>
    <t>Amount</t>
  </si>
  <si>
    <t>Product</t>
  </si>
  <si>
    <t>Time Of Day</t>
  </si>
  <si>
    <t>East</t>
  </si>
  <si>
    <t>Paypal</t>
  </si>
  <si>
    <t>Web</t>
  </si>
  <si>
    <t>DVD</t>
  </si>
  <si>
    <t>West</t>
  </si>
  <si>
    <t>Credit</t>
  </si>
  <si>
    <t>North</t>
  </si>
  <si>
    <t>Email</t>
  </si>
  <si>
    <t>Book</t>
  </si>
  <si>
    <t>Credit Risk Data</t>
  </si>
  <si>
    <t>Loan Purpose</t>
  </si>
  <si>
    <t xml:space="preserve">Checking </t>
  </si>
  <si>
    <t>Savings</t>
  </si>
  <si>
    <t>Months Customer</t>
  </si>
  <si>
    <t>Months Employed</t>
  </si>
  <si>
    <t>Marital Status</t>
  </si>
  <si>
    <t>Age</t>
  </si>
  <si>
    <t>Housing</t>
  </si>
  <si>
    <t>Years</t>
  </si>
  <si>
    <t>Job</t>
  </si>
  <si>
    <t>Credit Risk</t>
  </si>
  <si>
    <t>Small Appliance</t>
  </si>
  <si>
    <t>M</t>
  </si>
  <si>
    <t>Single</t>
  </si>
  <si>
    <t>Own</t>
  </si>
  <si>
    <t>Unskilled</t>
  </si>
  <si>
    <t>Low</t>
  </si>
  <si>
    <t>Furniture</t>
  </si>
  <si>
    <t>Divorced</t>
  </si>
  <si>
    <t>Skilled</t>
  </si>
  <si>
    <t>High</t>
  </si>
  <si>
    <t>New Car</t>
  </si>
  <si>
    <t>Management</t>
  </si>
  <si>
    <t>Education</t>
  </si>
  <si>
    <t>Rent</t>
  </si>
  <si>
    <t>Married</t>
  </si>
  <si>
    <t>Business</t>
  </si>
  <si>
    <t>F</t>
  </si>
  <si>
    <t>Used Car</t>
  </si>
  <si>
    <t>Repairs</t>
  </si>
  <si>
    <t>Other</t>
  </si>
  <si>
    <t>Unemployed</t>
  </si>
  <si>
    <t>Retraining</t>
  </si>
  <si>
    <t>Large Appliance</t>
  </si>
  <si>
    <t>AGE</t>
  </si>
  <si>
    <t>Frequency</t>
  </si>
  <si>
    <t>18 to 29</t>
  </si>
  <si>
    <t>30 to 45</t>
  </si>
  <si>
    <t>46 to 64</t>
  </si>
  <si>
    <t>65+</t>
  </si>
  <si>
    <t>TOTAL</t>
  </si>
  <si>
    <t>Cell Phone Survey</t>
  </si>
  <si>
    <t>Carrier</t>
  </si>
  <si>
    <t>Usage</t>
  </si>
  <si>
    <t>Signal strength</t>
  </si>
  <si>
    <t>Value for the Dollar</t>
  </si>
  <si>
    <t>Customer Service</t>
  </si>
  <si>
    <t>AT&amp;T</t>
  </si>
  <si>
    <t>Basic</t>
  </si>
  <si>
    <t>Average</t>
  </si>
  <si>
    <t>Camera</t>
  </si>
  <si>
    <t>Smart</t>
  </si>
  <si>
    <t>Very high</t>
  </si>
  <si>
    <t>Sprint</t>
  </si>
  <si>
    <t>T-mobile</t>
  </si>
  <si>
    <t>Verizon</t>
  </si>
  <si>
    <t>Sales Data</t>
  </si>
  <si>
    <t>Customer</t>
  </si>
  <si>
    <t xml:space="preserve"> Percent Gross Profit</t>
  </si>
  <si>
    <t>Gross Sales</t>
  </si>
  <si>
    <t>Gross Profit</t>
  </si>
  <si>
    <t>Delta Airline Flight Statistics, Atlanta Hartsfield International (ATL) December 24, 2009</t>
  </si>
  <si>
    <t>Flight Number</t>
  </si>
  <si>
    <t xml:space="preserve">Origin Airport </t>
  </si>
  <si>
    <t xml:space="preserve">Scheduled Arrival Time             </t>
  </si>
  <si>
    <t xml:space="preserve">Actual Arrival Time             </t>
  </si>
  <si>
    <t>Time Difference (Minutes)</t>
  </si>
  <si>
    <t>Taxi-in Time (Minutes)</t>
  </si>
  <si>
    <t>IAH</t>
  </si>
  <si>
    <t>19:04</t>
  </si>
  <si>
    <t>19:19</t>
  </si>
  <si>
    <t>LAX</t>
  </si>
  <si>
    <t>15:10</t>
  </si>
  <si>
    <t>15:04</t>
  </si>
  <si>
    <t>MSY</t>
  </si>
  <si>
    <t>16:33</t>
  </si>
  <si>
    <t>16:24</t>
  </si>
  <si>
    <t>LAS</t>
  </si>
  <si>
    <t>14:33</t>
  </si>
  <si>
    <t>14:27</t>
  </si>
  <si>
    <t>MCO</t>
  </si>
  <si>
    <t>14:10</t>
  </si>
  <si>
    <t>14:15</t>
  </si>
  <si>
    <t>16:10</t>
  </si>
  <si>
    <t>15:48</t>
  </si>
  <si>
    <t>JFK</t>
  </si>
  <si>
    <t>19:41</t>
  </si>
  <si>
    <t>19:54</t>
  </si>
  <si>
    <t>19:02</t>
  </si>
  <si>
    <t>19:22</t>
  </si>
  <si>
    <t>18:00</t>
  </si>
  <si>
    <t>17:58</t>
  </si>
  <si>
    <t>DFW</t>
  </si>
  <si>
    <t>15:18</t>
  </si>
  <si>
    <t>15:14</t>
  </si>
  <si>
    <t>SFO</t>
  </si>
  <si>
    <t>14:44</t>
  </si>
  <si>
    <t>14:35</t>
  </si>
  <si>
    <t>MIA</t>
  </si>
  <si>
    <t>15:41</t>
  </si>
  <si>
    <t>15:39</t>
  </si>
  <si>
    <t>17:41</t>
  </si>
  <si>
    <t>17:56</t>
  </si>
  <si>
    <t>DTW</t>
  </si>
  <si>
    <t>17:35</t>
  </si>
  <si>
    <t>17:26</t>
  </si>
  <si>
    <t>17:09</t>
  </si>
  <si>
    <t>16:52</t>
  </si>
  <si>
    <t>16:19</t>
  </si>
  <si>
    <t>16:18</t>
  </si>
  <si>
    <t>SLC</t>
  </si>
  <si>
    <t>14:38</t>
  </si>
  <si>
    <t>EWR</t>
  </si>
  <si>
    <t>19:32</t>
  </si>
  <si>
    <t>15:25</t>
  </si>
  <si>
    <t>15:50</t>
  </si>
  <si>
    <t>20:31</t>
  </si>
  <si>
    <t>20:43</t>
  </si>
  <si>
    <t>LGA</t>
  </si>
  <si>
    <t>10:53</t>
  </si>
  <si>
    <t>10:33</t>
  </si>
  <si>
    <t>IAD</t>
  </si>
  <si>
    <t>07:34</t>
  </si>
  <si>
    <t>07:21</t>
  </si>
  <si>
    <t>RDU</t>
  </si>
  <si>
    <t>08:44</t>
  </si>
  <si>
    <t>09:09</t>
  </si>
  <si>
    <t>MSP</t>
  </si>
  <si>
    <t>13:49</t>
  </si>
  <si>
    <t>14:12</t>
  </si>
  <si>
    <t>CLT</t>
  </si>
  <si>
    <t>08:48</t>
  </si>
  <si>
    <t>09:17</t>
  </si>
  <si>
    <t>SJU</t>
  </si>
  <si>
    <t>11:07</t>
  </si>
  <si>
    <t>10:59</t>
  </si>
  <si>
    <t>13:05</t>
  </si>
  <si>
    <t>13:02</t>
  </si>
  <si>
    <t>17:24</t>
  </si>
  <si>
    <t>17:06</t>
  </si>
  <si>
    <t>18:43</t>
  </si>
  <si>
    <t>18:22</t>
  </si>
  <si>
    <t>19:40</t>
  </si>
  <si>
    <t>19:42</t>
  </si>
  <si>
    <t>STX</t>
  </si>
  <si>
    <t>19:06</t>
  </si>
  <si>
    <t>ROC</t>
  </si>
  <si>
    <t>08:55</t>
  </si>
  <si>
    <t>08:26</t>
  </si>
  <si>
    <t>CHS</t>
  </si>
  <si>
    <t>07:22</t>
  </si>
  <si>
    <t>07:02</t>
  </si>
  <si>
    <t>08:42</t>
  </si>
  <si>
    <t>09:11</t>
  </si>
  <si>
    <t>SNA</t>
  </si>
  <si>
    <t>16:02</t>
  </si>
  <si>
    <t>15:43</t>
  </si>
  <si>
    <t>STT</t>
  </si>
  <si>
    <t>17:15</t>
  </si>
  <si>
    <t>17:13</t>
  </si>
  <si>
    <t>ORD</t>
  </si>
  <si>
    <t>09:00</t>
  </si>
  <si>
    <t>09:02</t>
  </si>
  <si>
    <t>19:11</t>
  </si>
  <si>
    <t>19:18</t>
  </si>
  <si>
    <t>10:03</t>
  </si>
  <si>
    <t>20:34</t>
  </si>
  <si>
    <t>20:28</t>
  </si>
  <si>
    <t>CVG</t>
  </si>
  <si>
    <t>08:49</t>
  </si>
  <si>
    <t>08:40</t>
  </si>
  <si>
    <t>PHL</t>
  </si>
  <si>
    <t>08:33</t>
  </si>
  <si>
    <t>09:03</t>
  </si>
  <si>
    <t>10:04</t>
  </si>
  <si>
    <t>10:45</t>
  </si>
  <si>
    <t>11:02</t>
  </si>
  <si>
    <t>11:09</t>
  </si>
  <si>
    <t>14:03</t>
  </si>
  <si>
    <t>14:01</t>
  </si>
  <si>
    <t>ABQ</t>
  </si>
  <si>
    <t>13:07</t>
  </si>
  <si>
    <t>SAT</t>
  </si>
  <si>
    <t>14:19</t>
  </si>
  <si>
    <t>16:26</t>
  </si>
  <si>
    <t>16:22</t>
  </si>
  <si>
    <t>19:01</t>
  </si>
  <si>
    <t>PNS</t>
  </si>
  <si>
    <t>18:03</t>
  </si>
  <si>
    <t>17:55</t>
  </si>
  <si>
    <t>20:52</t>
  </si>
  <si>
    <t>20:27</t>
  </si>
  <si>
    <t>PHX</t>
  </si>
  <si>
    <t>12:43</t>
  </si>
  <si>
    <t>12:54</t>
  </si>
  <si>
    <t>13:53</t>
  </si>
  <si>
    <t>17:49</t>
  </si>
  <si>
    <t>17:40</t>
  </si>
  <si>
    <t>22:18</t>
  </si>
  <si>
    <t>CMH</t>
  </si>
  <si>
    <t>16:40</t>
  </si>
  <si>
    <t>16:30</t>
  </si>
  <si>
    <t>06:18</t>
  </si>
  <si>
    <t>06:05</t>
  </si>
  <si>
    <t>SAN</t>
  </si>
  <si>
    <t>13:34</t>
  </si>
  <si>
    <t>13:32</t>
  </si>
  <si>
    <t>JAX</t>
  </si>
  <si>
    <t>09:59</t>
  </si>
  <si>
    <t>09:24</t>
  </si>
  <si>
    <t>18:27</t>
  </si>
  <si>
    <t>18:04</t>
  </si>
  <si>
    <t>05:37</t>
  </si>
  <si>
    <t>05:35</t>
  </si>
  <si>
    <t>SEA</t>
  </si>
  <si>
    <t>13:48</t>
  </si>
  <si>
    <t>13:56</t>
  </si>
  <si>
    <t>14:57</t>
  </si>
  <si>
    <t>15:12</t>
  </si>
  <si>
    <t>20:02</t>
  </si>
  <si>
    <t>TPA</t>
  </si>
  <si>
    <t>09:14</t>
  </si>
  <si>
    <t>09:12</t>
  </si>
  <si>
    <t>06:12</t>
  </si>
  <si>
    <t>13:37</t>
  </si>
  <si>
    <t>13:36</t>
  </si>
  <si>
    <t>16:07</t>
  </si>
  <si>
    <t>21:59</t>
  </si>
  <si>
    <t>21:49</t>
  </si>
  <si>
    <t>06:21</t>
  </si>
  <si>
    <t>06:07</t>
  </si>
  <si>
    <t>11:16</t>
  </si>
  <si>
    <t>12:36</t>
  </si>
  <si>
    <t>13:21</t>
  </si>
  <si>
    <t>13:17</t>
  </si>
  <si>
    <t>17:05</t>
  </si>
  <si>
    <t>17:03</t>
  </si>
  <si>
    <t>BDL</t>
  </si>
  <si>
    <t>15:38</t>
  </si>
  <si>
    <t>09:22</t>
  </si>
  <si>
    <t>19:55</t>
  </si>
  <si>
    <t>20:37</t>
  </si>
  <si>
    <t>20:25</t>
  </si>
  <si>
    <t>14:09</t>
  </si>
  <si>
    <t>06:13</t>
  </si>
  <si>
    <t>06:02</t>
  </si>
  <si>
    <t>18:34</t>
  </si>
  <si>
    <t>18:31</t>
  </si>
  <si>
    <t>EYW</t>
  </si>
  <si>
    <t>14:45</t>
  </si>
  <si>
    <t>14:42</t>
  </si>
  <si>
    <t>RSW</t>
  </si>
  <si>
    <t>18:07</t>
  </si>
  <si>
    <t>17:48</t>
  </si>
  <si>
    <t>PBI</t>
  </si>
  <si>
    <t>20:49</t>
  </si>
  <si>
    <t>20:55</t>
  </si>
  <si>
    <t>13:33</t>
  </si>
  <si>
    <t>BUF</t>
  </si>
  <si>
    <t>18:59</t>
  </si>
  <si>
    <t>18:36</t>
  </si>
  <si>
    <t>12:37</t>
  </si>
  <si>
    <t>12:46</t>
  </si>
  <si>
    <t>13:47</t>
  </si>
  <si>
    <t>15:00</t>
  </si>
  <si>
    <t>12:44</t>
  </si>
  <si>
    <t>12:39</t>
  </si>
  <si>
    <t>18:10</t>
  </si>
  <si>
    <t>18:06</t>
  </si>
  <si>
    <t>SRQ</t>
  </si>
  <si>
    <t>15:03</t>
  </si>
  <si>
    <t>14:54</t>
  </si>
  <si>
    <t>BNA</t>
  </si>
  <si>
    <t>08:57</t>
  </si>
  <si>
    <t>08:51</t>
  </si>
  <si>
    <t>15:22</t>
  </si>
  <si>
    <t>15:17</t>
  </si>
  <si>
    <t>12:59</t>
  </si>
  <si>
    <t>PIT</t>
  </si>
  <si>
    <t>08:32</t>
  </si>
  <si>
    <t>08:34</t>
  </si>
  <si>
    <t>08:43</t>
  </si>
  <si>
    <t>18:44</t>
  </si>
  <si>
    <t>19:15</t>
  </si>
  <si>
    <t>MCI</t>
  </si>
  <si>
    <t>15:57</t>
  </si>
  <si>
    <t>16:36</t>
  </si>
  <si>
    <t>13:50</t>
  </si>
  <si>
    <t>13:28</t>
  </si>
  <si>
    <t>13:18</t>
  </si>
  <si>
    <t>13:01</t>
  </si>
  <si>
    <t>STL</t>
  </si>
  <si>
    <t>15:02</t>
  </si>
  <si>
    <t>10:05</t>
  </si>
  <si>
    <t>09:55</t>
  </si>
  <si>
    <t>TUS</t>
  </si>
  <si>
    <t>19:25</t>
  </si>
  <si>
    <t>19:14</t>
  </si>
  <si>
    <t>08:39</t>
  </si>
  <si>
    <t>06:57</t>
  </si>
  <si>
    <t>06:47</t>
  </si>
  <si>
    <t>08:11</t>
  </si>
  <si>
    <t>07:52</t>
  </si>
  <si>
    <t>FLL</t>
  </si>
  <si>
    <t>18:56</t>
  </si>
  <si>
    <t>10:19</t>
  </si>
  <si>
    <t>10:16</t>
  </si>
  <si>
    <t>11:04</t>
  </si>
  <si>
    <t>10:50</t>
  </si>
  <si>
    <t>12:05</t>
  </si>
  <si>
    <t>11:54</t>
  </si>
  <si>
    <t>13:08</t>
  </si>
  <si>
    <t>19:16</t>
  </si>
  <si>
    <t>19:00</t>
  </si>
  <si>
    <t>20:14</t>
  </si>
  <si>
    <t>19:53</t>
  </si>
  <si>
    <t>10:10</t>
  </si>
  <si>
    <t>10:57</t>
  </si>
  <si>
    <t>18:30</t>
  </si>
  <si>
    <t>18:29</t>
  </si>
  <si>
    <t>11:10</t>
  </si>
  <si>
    <t>11:05</t>
  </si>
  <si>
    <t>MEM</t>
  </si>
  <si>
    <t>13:59</t>
  </si>
  <si>
    <t>14:00</t>
  </si>
  <si>
    <t>16:45</t>
  </si>
  <si>
    <t>07:45</t>
  </si>
  <si>
    <t>07:26</t>
  </si>
  <si>
    <t>AUS</t>
  </si>
  <si>
    <t>19:17</t>
  </si>
  <si>
    <t>19:31</t>
  </si>
  <si>
    <t>06:40</t>
  </si>
  <si>
    <t>06:31</t>
  </si>
  <si>
    <t>14:14</t>
  </si>
  <si>
    <t>14:06</t>
  </si>
  <si>
    <t>17:02</t>
  </si>
  <si>
    <t>20:01</t>
  </si>
  <si>
    <t>20:04</t>
  </si>
  <si>
    <t>18:09</t>
  </si>
  <si>
    <t>17:57</t>
  </si>
  <si>
    <t>11:35</t>
  </si>
  <si>
    <t>11:17</t>
  </si>
  <si>
    <t>JAC</t>
  </si>
  <si>
    <t>19:07</t>
  </si>
  <si>
    <t>19:30</t>
  </si>
  <si>
    <t>PDX</t>
  </si>
  <si>
    <t>14:24</t>
  </si>
  <si>
    <t>19:28</t>
  </si>
  <si>
    <t>SAV</t>
  </si>
  <si>
    <t>16:31</t>
  </si>
  <si>
    <t>16:14</t>
  </si>
  <si>
    <t>BHM</t>
  </si>
  <si>
    <t>08:30</t>
  </si>
  <si>
    <t>16:28</t>
  </si>
  <si>
    <t>16:13</t>
  </si>
  <si>
    <t>09:56</t>
  </si>
  <si>
    <t>09:37</t>
  </si>
  <si>
    <t>07:44</t>
  </si>
  <si>
    <t>07:32</t>
  </si>
  <si>
    <t>18:08</t>
  </si>
  <si>
    <t>19:10</t>
  </si>
  <si>
    <t>IND</t>
  </si>
  <si>
    <t>19:12</t>
  </si>
  <si>
    <t>14:55</t>
  </si>
  <si>
    <t>15:06</t>
  </si>
  <si>
    <t>09:54</t>
  </si>
  <si>
    <t>12:38</t>
  </si>
  <si>
    <t>12:51</t>
  </si>
  <si>
    <t>19:43</t>
  </si>
  <si>
    <t>12:30</t>
  </si>
  <si>
    <t>12:19</t>
  </si>
  <si>
    <t>18:38</t>
  </si>
  <si>
    <t>10:09</t>
  </si>
  <si>
    <t>10:02</t>
  </si>
  <si>
    <t>MDW</t>
  </si>
  <si>
    <t>18:15</t>
  </si>
  <si>
    <t>18:18</t>
  </si>
  <si>
    <t>18:19</t>
  </si>
  <si>
    <t>18:20</t>
  </si>
  <si>
    <t>17:42</t>
  </si>
  <si>
    <t>17:44</t>
  </si>
  <si>
    <t>08:41</t>
  </si>
  <si>
    <t>07:35</t>
  </si>
  <si>
    <t>16:35</t>
  </si>
  <si>
    <t>16:38</t>
  </si>
  <si>
    <t>16:09</t>
  </si>
  <si>
    <t>16:51</t>
  </si>
  <si>
    <t>16:39</t>
  </si>
  <si>
    <t>19:45</t>
  </si>
  <si>
    <t>19:58</t>
  </si>
  <si>
    <t>08:13</t>
  </si>
  <si>
    <t>16:43</t>
  </si>
  <si>
    <t>16:59</t>
  </si>
  <si>
    <t>19:09</t>
  </si>
  <si>
    <t>19:49</t>
  </si>
  <si>
    <t>09:51</t>
  </si>
  <si>
    <t>17:45</t>
  </si>
  <si>
    <t>17:28</t>
  </si>
  <si>
    <t>09:49</t>
  </si>
  <si>
    <t>09:34</t>
  </si>
  <si>
    <t>EGE</t>
  </si>
  <si>
    <t>17:59</t>
  </si>
  <si>
    <t>08:21</t>
  </si>
  <si>
    <t>14:02</t>
  </si>
  <si>
    <t>09:08</t>
  </si>
  <si>
    <t>MOB</t>
  </si>
  <si>
    <t>08:23</t>
  </si>
  <si>
    <t>11:13</t>
  </si>
  <si>
    <t>10:55</t>
  </si>
  <si>
    <t>ORF</t>
  </si>
  <si>
    <t>08:58</t>
  </si>
  <si>
    <t>09:04</t>
  </si>
  <si>
    <t>SMF</t>
  </si>
  <si>
    <t>19:29</t>
  </si>
  <si>
    <t>MKE</t>
  </si>
  <si>
    <t>08:53</t>
  </si>
  <si>
    <t>21:00</t>
  </si>
  <si>
    <t>21:19</t>
  </si>
  <si>
    <t>12:53</t>
  </si>
  <si>
    <t>12:57</t>
  </si>
  <si>
    <t>12:34</t>
  </si>
  <si>
    <t>12:41</t>
  </si>
  <si>
    <t>18:24</t>
  </si>
  <si>
    <t>SJC</t>
  </si>
  <si>
    <t>13:57</t>
  </si>
  <si>
    <t>14:18</t>
  </si>
  <si>
    <t>19:34</t>
  </si>
  <si>
    <t>17:51</t>
  </si>
  <si>
    <t>21:20</t>
  </si>
  <si>
    <t>22:37</t>
  </si>
  <si>
    <t>22:49</t>
  </si>
  <si>
    <t>18:45</t>
  </si>
  <si>
    <t>18:54</t>
  </si>
  <si>
    <t>08:45</t>
  </si>
  <si>
    <t>20:08</t>
  </si>
  <si>
    <t>20:22</t>
  </si>
  <si>
    <t>10:01</t>
  </si>
  <si>
    <t>07:54</t>
  </si>
  <si>
    <t>11:26</t>
  </si>
  <si>
    <t>11:27</t>
  </si>
  <si>
    <t>ONT</t>
  </si>
  <si>
    <t>13:41</t>
  </si>
  <si>
    <t>14:07</t>
  </si>
  <si>
    <t>09:43</t>
  </si>
  <si>
    <t>08:56</t>
  </si>
  <si>
    <t>06:20</t>
  </si>
  <si>
    <t>13:46</t>
  </si>
  <si>
    <t>22:04</t>
  </si>
  <si>
    <t>RIC</t>
  </si>
  <si>
    <t>07:24</t>
  </si>
  <si>
    <t>DAY</t>
  </si>
  <si>
    <t>07:39</t>
  </si>
  <si>
    <t>20:53</t>
  </si>
  <si>
    <t>20:45</t>
  </si>
  <si>
    <t>12:49</t>
  </si>
  <si>
    <t>16:16</t>
  </si>
  <si>
    <t>12:29</t>
  </si>
  <si>
    <t>12:42</t>
  </si>
  <si>
    <t>10:08</t>
  </si>
  <si>
    <t>10:54</t>
  </si>
  <si>
    <t>HDN</t>
  </si>
  <si>
    <t>08:19</t>
  </si>
  <si>
    <t>09:46</t>
  </si>
  <si>
    <t>09:39</t>
  </si>
  <si>
    <t>12:02</t>
  </si>
  <si>
    <t>11:24</t>
  </si>
  <si>
    <t>13:58</t>
  </si>
  <si>
    <t>14:53</t>
  </si>
  <si>
    <t>15:32</t>
  </si>
  <si>
    <t>16:50</t>
  </si>
  <si>
    <t>16:27</t>
  </si>
  <si>
    <t>17:39</t>
  </si>
  <si>
    <t>18:37</t>
  </si>
  <si>
    <t>22:22</t>
  </si>
  <si>
    <t>21:02</t>
  </si>
  <si>
    <t>20:54</t>
  </si>
  <si>
    <t>06:41</t>
  </si>
  <si>
    <t>06:33</t>
  </si>
  <si>
    <t>BOS</t>
  </si>
  <si>
    <t>08:52</t>
  </si>
  <si>
    <t>08:25</t>
  </si>
  <si>
    <t>07:36</t>
  </si>
  <si>
    <t>10:21</t>
  </si>
  <si>
    <t>10:07</t>
  </si>
  <si>
    <t>09:06</t>
  </si>
  <si>
    <t>11:42</t>
  </si>
  <si>
    <t>12:00</t>
  </si>
  <si>
    <t>17:25</t>
  </si>
  <si>
    <t>18:51</t>
  </si>
  <si>
    <t>20:06</t>
  </si>
  <si>
    <t>BWI</t>
  </si>
  <si>
    <t>08:50</t>
  </si>
  <si>
    <t>09:15</t>
  </si>
  <si>
    <t>11:57</t>
  </si>
  <si>
    <t>11:56</t>
  </si>
  <si>
    <t>07:42</t>
  </si>
  <si>
    <t>07:49</t>
  </si>
  <si>
    <t>14:22</t>
  </si>
  <si>
    <t>12:33</t>
  </si>
  <si>
    <t>12:32</t>
  </si>
  <si>
    <t>14:36</t>
  </si>
  <si>
    <t>15:35</t>
  </si>
  <si>
    <t>17:53</t>
  </si>
  <si>
    <t>19:39</t>
  </si>
  <si>
    <t>19:50</t>
  </si>
  <si>
    <t>DEN</t>
  </si>
  <si>
    <t>05:56</t>
  </si>
  <si>
    <t>06:17</t>
  </si>
  <si>
    <t>07:51</t>
  </si>
  <si>
    <t>11:48</t>
  </si>
  <si>
    <t>13:16</t>
  </si>
  <si>
    <t>12:22</t>
  </si>
  <si>
    <t>13:00</t>
  </si>
  <si>
    <t>14:29</t>
  </si>
  <si>
    <t>15:59</t>
  </si>
  <si>
    <t>10:13</t>
  </si>
  <si>
    <t>08:37</t>
  </si>
  <si>
    <t>12:45</t>
  </si>
  <si>
    <t>12:52</t>
  </si>
  <si>
    <t>13:09</t>
  </si>
  <si>
    <t>13:19</t>
  </si>
  <si>
    <t>04:23</t>
  </si>
  <si>
    <t>02:44</t>
  </si>
  <si>
    <t>11:49</t>
  </si>
  <si>
    <t>11:33</t>
  </si>
  <si>
    <t>15:08</t>
  </si>
  <si>
    <t>14:58</t>
  </si>
  <si>
    <t>DCA</t>
  </si>
  <si>
    <t>08:00</t>
  </si>
  <si>
    <t>07:59</t>
  </si>
  <si>
    <t>DAB</t>
  </si>
  <si>
    <t>07:30</t>
  </si>
  <si>
    <t>07:38</t>
  </si>
  <si>
    <t>12:58</t>
  </si>
  <si>
    <t>11:30</t>
  </si>
  <si>
    <t>COS</t>
  </si>
  <si>
    <t>15:01</t>
  </si>
  <si>
    <t>14:59</t>
  </si>
  <si>
    <t>16:05</t>
  </si>
  <si>
    <t>16:54</t>
  </si>
  <si>
    <t>19:05</t>
  </si>
  <si>
    <t>20:05</t>
  </si>
  <si>
    <t>19:26</t>
  </si>
  <si>
    <t>08:35</t>
  </si>
  <si>
    <t>09:41</t>
  </si>
  <si>
    <t>14:30</t>
  </si>
  <si>
    <t>14:32</t>
  </si>
  <si>
    <t>08:47</t>
  </si>
  <si>
    <t>16:55</t>
  </si>
  <si>
    <t>16:46</t>
  </si>
  <si>
    <t>13:54</t>
  </si>
  <si>
    <t>18:23</t>
  </si>
  <si>
    <t>19:37</t>
  </si>
  <si>
    <t>09:19</t>
  </si>
  <si>
    <t>15:33</t>
  </si>
  <si>
    <t>13:04</t>
  </si>
  <si>
    <t>ELP</t>
  </si>
  <si>
    <t>15:05</t>
  </si>
  <si>
    <t>18:01</t>
  </si>
  <si>
    <t>09:58</t>
  </si>
  <si>
    <t>10:12</t>
  </si>
  <si>
    <t>10:49</t>
  </si>
  <si>
    <t>10:41</t>
  </si>
  <si>
    <t>12:07</t>
  </si>
  <si>
    <t>12:01</t>
  </si>
  <si>
    <t>13:39</t>
  </si>
  <si>
    <t>13:27</t>
  </si>
  <si>
    <t>15:54</t>
  </si>
  <si>
    <t>15:45</t>
  </si>
  <si>
    <t>18:26</t>
  </si>
  <si>
    <t>20:48</t>
  </si>
  <si>
    <t>07:03</t>
  </si>
  <si>
    <t>06:51</t>
  </si>
  <si>
    <t>08:09</t>
  </si>
  <si>
    <t>07:58</t>
  </si>
  <si>
    <t>10:11</t>
  </si>
  <si>
    <t>11:25</t>
  </si>
  <si>
    <t>11:20</t>
  </si>
  <si>
    <t>12:47</t>
  </si>
  <si>
    <t>14:04</t>
  </si>
  <si>
    <t>12:40</t>
  </si>
  <si>
    <t>13:24</t>
  </si>
  <si>
    <t>13:20</t>
  </si>
  <si>
    <t>10:32</t>
  </si>
  <si>
    <t>14:52</t>
  </si>
  <si>
    <t>13:10</t>
  </si>
  <si>
    <t>21:55</t>
  </si>
  <si>
    <t>22:05</t>
  </si>
  <si>
    <t>23:58</t>
  </si>
  <si>
    <t>23:36</t>
  </si>
  <si>
    <t>06:10</t>
  </si>
  <si>
    <t>05:49</t>
  </si>
  <si>
    <t>10:37</t>
  </si>
  <si>
    <t>10:28</t>
  </si>
  <si>
    <t>07:08</t>
  </si>
  <si>
    <t>06:56</t>
  </si>
  <si>
    <t>This is the best chart to use.</t>
  </si>
  <si>
    <t>35-44 age group has the most internet access.</t>
  </si>
  <si>
    <t>Possible Observations</t>
  </si>
  <si>
    <t>If one has not graduated high school, then they are more likely not to have internet access.</t>
  </si>
  <si>
    <t>55 and over group is more likely not to have internet access.</t>
  </si>
  <si>
    <t>% of Total</t>
  </si>
  <si>
    <t>Cumulative %</t>
  </si>
  <si>
    <t>Current Filter shows all orders for control panels with quantities less than 500 units</t>
  </si>
  <si>
    <t>Current Filter shows all PayPal orders over $100</t>
  </si>
  <si>
    <t>Combined Checking and Savings</t>
  </si>
  <si>
    <t>The relation is not particularly strong.</t>
  </si>
  <si>
    <t>%</t>
  </si>
  <si>
    <t>Less than 25% of the customers have 80% of the total balance.</t>
  </si>
  <si>
    <t>(b)</t>
  </si>
  <si>
    <t>(a)</t>
  </si>
  <si>
    <t>Based on filter results</t>
  </si>
  <si>
    <t>More than half of them are high credit risk customers.</t>
  </si>
  <si>
    <t>Row Labels</t>
  </si>
  <si>
    <t>Grand Total</t>
  </si>
  <si>
    <t>FREQUENCY</t>
  </si>
  <si>
    <t>MIN</t>
  </si>
  <si>
    <t>MAX</t>
  </si>
  <si>
    <t>BINS</t>
  </si>
  <si>
    <t>Bin</t>
  </si>
  <si>
    <t>More</t>
  </si>
  <si>
    <t>Relative Frequency</t>
  </si>
  <si>
    <t>Cumulative Relative Frequency</t>
  </si>
  <si>
    <t>VALUE</t>
  </si>
  <si>
    <t>Signal Strength</t>
  </si>
  <si>
    <t>FREQ</t>
  </si>
  <si>
    <t>REL FREQ</t>
  </si>
  <si>
    <t>CUM REL FREQ</t>
  </si>
  <si>
    <t>GROSS SALES</t>
  </si>
  <si>
    <t>Automatically Generated Bins</t>
  </si>
  <si>
    <t>Manually Generated Bins</t>
  </si>
  <si>
    <t>GROSS PROFIT</t>
  </si>
  <si>
    <t>10th Percentile</t>
  </si>
  <si>
    <t>90th Percentile</t>
  </si>
  <si>
    <t>1st Quartile</t>
  </si>
  <si>
    <t>3rd Quartile</t>
  </si>
  <si>
    <t>Home Market Value</t>
  </si>
  <si>
    <t>House Age</t>
  </si>
  <si>
    <t>Square Feet</t>
  </si>
  <si>
    <t>Market Value</t>
  </si>
  <si>
    <t>20th Percentile</t>
  </si>
  <si>
    <t>80th Percentile</t>
  </si>
  <si>
    <t>COMBINED</t>
  </si>
  <si>
    <t>2nd Quartile</t>
  </si>
  <si>
    <t>Column Labels</t>
  </si>
  <si>
    <t>Count of Signal strength</t>
  </si>
  <si>
    <t>Possible Observation:</t>
  </si>
  <si>
    <t>Smart phone users tend use their phones very heavily.</t>
  </si>
  <si>
    <t>AT&amp;T seems to be more preferred by males.</t>
  </si>
  <si>
    <t xml:space="preserve">Count of Checking </t>
  </si>
  <si>
    <t>Count of Loan Purpose</t>
  </si>
  <si>
    <t>Sum of Amount</t>
  </si>
  <si>
    <t>Count of Amount</t>
  </si>
  <si>
    <t>S&amp;P 500 Data</t>
  </si>
  <si>
    <t>Date</t>
  </si>
  <si>
    <t>Open</t>
  </si>
  <si>
    <t>Close</t>
  </si>
  <si>
    <t>Single count</t>
  </si>
  <si>
    <t>Married count</t>
  </si>
  <si>
    <t>Divorced count</t>
  </si>
  <si>
    <t>High count</t>
  </si>
  <si>
    <t>Low count</t>
  </si>
  <si>
    <t>Fairly equal number of observations</t>
  </si>
  <si>
    <t>If one has a bachelor's or higher degree, then they are the most likely to have internet access.</t>
  </si>
  <si>
    <t>Less than 40% of orders account for 80% of the total cost.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</si>
</sst>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mm/dd/yy;@"/>
    <numFmt numFmtId="168" formatCode="0.0%"/>
    <numFmt numFmtId="169" formatCode="#,###,##0"/>
    <numFmt numFmtId="170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3" fillId="0" borderId="0" xfId="0" applyFont="1"/>
    <xf numFmtId="0" fontId="3" fillId="0" borderId="2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Fill="1" applyBorder="1"/>
    <xf numFmtId="0" fontId="0" fillId="0" borderId="0" xfId="0" applyFill="1" applyBorder="1"/>
    <xf numFmtId="9" fontId="0" fillId="0" borderId="0" xfId="3" applyFont="1" applyFill="1" applyBorder="1"/>
    <xf numFmtId="165" fontId="0" fillId="0" borderId="0" xfId="2" applyNumberFormat="1" applyFont="1" applyFill="1" applyBorder="1"/>
    <xf numFmtId="0" fontId="5" fillId="0" borderId="0" xfId="0" applyFont="1"/>
    <xf numFmtId="0" fontId="6" fillId="0" borderId="0" xfId="0" applyFont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3" fontId="7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left" indent="1"/>
      <protection locked="0"/>
    </xf>
    <xf numFmtId="44" fontId="0" fillId="0" borderId="0" xfId="2" applyFont="1"/>
    <xf numFmtId="44" fontId="0" fillId="0" borderId="0" xfId="0" applyNumberFormat="1"/>
    <xf numFmtId="0" fontId="3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44" fontId="0" fillId="0" borderId="0" xfId="2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0" fontId="9" fillId="0" borderId="0" xfId="2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44" fontId="0" fillId="0" borderId="0" xfId="2" quotePrefix="1" applyFont="1" applyBorder="1" applyAlignment="1">
      <alignment horizontal="right"/>
    </xf>
    <xf numFmtId="44" fontId="9" fillId="0" borderId="0" xfId="2" applyFont="1" applyFill="1" applyBorder="1" applyAlignment="1">
      <alignment horizontal="right"/>
    </xf>
    <xf numFmtId="166" fontId="9" fillId="0" borderId="0" xfId="1" applyNumberFormat="1" applyFont="1" applyFill="1" applyBorder="1" applyAlignment="1">
      <alignment horizontal="right"/>
    </xf>
    <xf numFmtId="0" fontId="0" fillId="0" borderId="0" xfId="0" applyNumberFormat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20" fontId="0" fillId="0" borderId="0" xfId="0" applyNumberFormat="1"/>
    <xf numFmtId="20" fontId="3" fillId="0" borderId="2" xfId="0" applyNumberFormat="1" applyFont="1" applyBorder="1"/>
    <xf numFmtId="8" fontId="0" fillId="0" borderId="0" xfId="0" applyNumberFormat="1"/>
    <xf numFmtId="6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Alignment="1"/>
    <xf numFmtId="8" fontId="0" fillId="0" borderId="0" xfId="0" applyNumberFormat="1" applyAlignment="1">
      <alignment horizontal="center"/>
    </xf>
    <xf numFmtId="0" fontId="0" fillId="0" borderId="0" xfId="0" applyNumberFormat="1" applyFont="1" applyFill="1" applyBorder="1" applyAlignment="1"/>
    <xf numFmtId="0" fontId="10" fillId="0" borderId="0" xfId="0" applyFont="1"/>
    <xf numFmtId="0" fontId="2" fillId="0" borderId="0" xfId="0" applyFont="1"/>
    <xf numFmtId="0" fontId="3" fillId="0" borderId="0" xfId="0" applyFont="1" applyFill="1" applyBorder="1" applyAlignment="1"/>
    <xf numFmtId="10" fontId="0" fillId="0" borderId="0" xfId="3" applyNumberFormat="1" applyFont="1"/>
    <xf numFmtId="0" fontId="3" fillId="0" borderId="0" xfId="0" applyFont="1" applyFill="1" applyBorder="1" applyAlignment="1">
      <alignment horizontal="center"/>
    </xf>
    <xf numFmtId="10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2" borderId="0" xfId="0" applyFont="1" applyFill="1" applyAlignment="1">
      <alignment horizontal="right" vertical="center"/>
    </xf>
    <xf numFmtId="164" fontId="0" fillId="2" borderId="0" xfId="0" applyNumberFormat="1" applyFill="1" applyAlignment="1">
      <alignment horizontal="right"/>
    </xf>
    <xf numFmtId="0" fontId="9" fillId="2" borderId="0" xfId="0" applyFont="1" applyFill="1" applyAlignment="1">
      <alignment vertical="center"/>
    </xf>
    <xf numFmtId="0" fontId="11" fillId="0" borderId="0" xfId="0" applyFont="1"/>
    <xf numFmtId="0" fontId="0" fillId="0" borderId="0" xfId="0" pivotButton="1"/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8" fontId="9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4" fontId="9" fillId="0" borderId="0" xfId="2" applyFont="1" applyAlignment="1">
      <alignment horizontal="right" vertical="center"/>
    </xf>
    <xf numFmtId="44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6" xfId="0" applyFill="1" applyBorder="1" applyAlignment="1"/>
    <xf numFmtId="0" fontId="12" fillId="0" borderId="7" xfId="0" applyFont="1" applyFill="1" applyBorder="1" applyAlignment="1">
      <alignment horizontal="center"/>
    </xf>
    <xf numFmtId="0" fontId="0" fillId="2" borderId="0" xfId="0" applyFill="1"/>
    <xf numFmtId="0" fontId="2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Border="1"/>
    <xf numFmtId="10" fontId="0" fillId="0" borderId="0" xfId="3" applyNumberFormat="1" applyFont="1" applyBorder="1"/>
    <xf numFmtId="0" fontId="2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6" fillId="0" borderId="10" xfId="0" applyFont="1" applyBorder="1"/>
    <xf numFmtId="10" fontId="0" fillId="0" borderId="11" xfId="0" applyNumberFormat="1" applyBorder="1"/>
    <xf numFmtId="0" fontId="2" fillId="0" borderId="12" xfId="0" applyFont="1" applyBorder="1"/>
    <xf numFmtId="0" fontId="0" fillId="0" borderId="6" xfId="0" applyBorder="1"/>
    <xf numFmtId="0" fontId="0" fillId="0" borderId="13" xfId="0" applyBorder="1"/>
    <xf numFmtId="44" fontId="0" fillId="0" borderId="0" xfId="2" applyFont="1" applyFill="1" applyBorder="1" applyAlignment="1"/>
    <xf numFmtId="0" fontId="0" fillId="0" borderId="0" xfId="0" applyNumberFormat="1"/>
    <xf numFmtId="44" fontId="0" fillId="0" borderId="6" xfId="2" applyFont="1" applyFill="1" applyBorder="1" applyAlignment="1"/>
    <xf numFmtId="0" fontId="2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2" borderId="0" xfId="0" applyFont="1" applyFill="1"/>
    <xf numFmtId="14" fontId="6" fillId="2" borderId="0" xfId="0" applyNumberFormat="1" applyFont="1" applyFill="1"/>
    <xf numFmtId="2" fontId="6" fillId="2" borderId="0" xfId="0" applyNumberFormat="1" applyFont="1" applyFill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4" fillId="2" borderId="0" xfId="0" applyFont="1" applyFill="1" applyAlignment="1"/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>
      <alignment horizontal="right"/>
    </xf>
    <xf numFmtId="0" fontId="3" fillId="2" borderId="2" xfId="0" applyFont="1" applyFill="1" applyBorder="1"/>
    <xf numFmtId="0" fontId="0" fillId="2" borderId="0" xfId="0" applyFill="1" applyAlignment="1">
      <alignment horizontal="center"/>
    </xf>
    <xf numFmtId="0" fontId="3" fillId="2" borderId="2" xfId="0" applyNumberFormat="1" applyFont="1" applyFill="1" applyBorder="1" applyAlignment="1">
      <alignment horizontal="left"/>
    </xf>
    <xf numFmtId="164" fontId="4" fillId="2" borderId="0" xfId="0" applyNumberFormat="1" applyFont="1" applyFill="1" applyAlignment="1"/>
    <xf numFmtId="0" fontId="0" fillId="2" borderId="0" xfId="0" applyFill="1" applyBorder="1"/>
    <xf numFmtId="9" fontId="0" fillId="2" borderId="0" xfId="3" applyFont="1" applyFill="1" applyBorder="1"/>
    <xf numFmtId="165" fontId="0" fillId="2" borderId="0" xfId="2" applyNumberFormat="1" applyFont="1" applyFill="1" applyBorder="1"/>
    <xf numFmtId="0" fontId="5" fillId="2" borderId="2" xfId="0" applyFont="1" applyFill="1" applyBorder="1"/>
    <xf numFmtId="0" fontId="6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 horizontal="right" indent="1"/>
      <protection locked="0"/>
    </xf>
    <xf numFmtId="3" fontId="9" fillId="2" borderId="0" xfId="0" applyNumberFormat="1" applyFont="1" applyFill="1" applyBorder="1" applyAlignment="1">
      <alignment horizontal="right" wrapText="1"/>
    </xf>
    <xf numFmtId="0" fontId="9" fillId="2" borderId="0" xfId="0" applyFont="1" applyFill="1" applyBorder="1" applyAlignment="1">
      <alignment horizontal="right" wrapText="1"/>
    </xf>
    <xf numFmtId="0" fontId="8" fillId="2" borderId="0" xfId="0" applyFont="1" applyFill="1" applyBorder="1" applyAlignment="1" applyProtection="1">
      <alignment horizontal="right" indent="1"/>
      <protection locked="0"/>
    </xf>
    <xf numFmtId="0" fontId="3" fillId="2" borderId="0" xfId="0" applyFont="1" applyFill="1"/>
    <xf numFmtId="44" fontId="0" fillId="2" borderId="0" xfId="2" applyFont="1" applyFill="1"/>
    <xf numFmtId="44" fontId="0" fillId="2" borderId="0" xfId="0" applyNumberFormat="1" applyFill="1"/>
    <xf numFmtId="44" fontId="0" fillId="2" borderId="2" xfId="0" applyNumberFormat="1" applyFill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2" xfId="0" applyFont="1" applyFill="1" applyBorder="1" applyAlignment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44" fontId="0" fillId="2" borderId="0" xfId="2" quotePrefix="1" applyFont="1" applyFill="1" applyBorder="1" applyAlignment="1">
      <alignment horizontal="right"/>
    </xf>
    <xf numFmtId="166" fontId="0" fillId="2" borderId="0" xfId="1" applyNumberFormat="1" applyFont="1" applyFill="1" applyBorder="1" applyAlignment="1">
      <alignment horizontal="right"/>
    </xf>
    <xf numFmtId="44" fontId="0" fillId="2" borderId="0" xfId="2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Border="1" applyAlignment="1">
      <alignment horizontal="center"/>
    </xf>
    <xf numFmtId="44" fontId="9" fillId="2" borderId="0" xfId="2" applyFont="1" applyFill="1" applyBorder="1" applyAlignment="1">
      <alignment horizontal="right"/>
    </xf>
    <xf numFmtId="166" fontId="9" fillId="2" borderId="0" xfId="1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168" fontId="0" fillId="2" borderId="0" xfId="3" applyNumberFormat="1" applyFont="1" applyFill="1" applyAlignment="1">
      <alignment horizontal="center"/>
    </xf>
    <xf numFmtId="8" fontId="0" fillId="2" borderId="0" xfId="0" applyNumberFormat="1" applyFill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left" wrapText="1"/>
    </xf>
    <xf numFmtId="0" fontId="3" fillId="2" borderId="2" xfId="0" applyNumberFormat="1" applyFont="1" applyFill="1" applyBorder="1" applyAlignment="1">
      <alignment horizontal="center" wrapText="1"/>
    </xf>
    <xf numFmtId="169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/>
    <xf numFmtId="0" fontId="4" fillId="2" borderId="0" xfId="0" applyNumberFormat="1" applyFont="1" applyFill="1" applyAlignment="1">
      <alignment horizontal="right"/>
    </xf>
    <xf numFmtId="170" fontId="4" fillId="2" borderId="0" xfId="0" applyNumberFormat="1" applyFont="1" applyFill="1" applyAlignment="1">
      <alignment horizontal="right"/>
    </xf>
    <xf numFmtId="0" fontId="7" fillId="2" borderId="2" xfId="0" applyFont="1" applyFill="1" applyBorder="1" applyAlignment="1">
      <alignment horizontal="center" vertical="center"/>
    </xf>
    <xf numFmtId="8" fontId="0" fillId="2" borderId="0" xfId="0" applyNumberFormat="1" applyFill="1"/>
    <xf numFmtId="6" fontId="0" fillId="2" borderId="0" xfId="0" applyNumberFormat="1" applyFill="1"/>
    <xf numFmtId="10" fontId="13" fillId="0" borderId="0" xfId="0" applyNumberFormat="1" applyFont="1"/>
    <xf numFmtId="0" fontId="13" fillId="0" borderId="0" xfId="0" applyFont="1" applyAlignment="1">
      <alignment horizontal="center" wrapText="1"/>
    </xf>
    <xf numFmtId="0" fontId="13" fillId="0" borderId="0" xfId="0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/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9" fontId="0" fillId="0" borderId="0" xfId="3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'3.1'!$E$3</c:f>
              <c:strCache>
                <c:ptCount val="1"/>
                <c:pt idx="0">
                  <c:v>Close</c:v>
                </c:pt>
              </c:strCache>
            </c:strRef>
          </c:tx>
          <c:marker>
            <c:symbol val="none"/>
          </c:marker>
          <c:cat>
            <c:numRef>
              <c:f>'3.1'!$A$4:$A$759</c:f>
              <c:numCache>
                <c:formatCode>m/d/yyyy</c:formatCode>
                <c:ptCount val="756"/>
                <c:pt idx="0">
                  <c:v>39358</c:v>
                </c:pt>
                <c:pt idx="1">
                  <c:v>39359</c:v>
                </c:pt>
                <c:pt idx="2">
                  <c:v>39360</c:v>
                </c:pt>
                <c:pt idx="3">
                  <c:v>39363</c:v>
                </c:pt>
                <c:pt idx="4">
                  <c:v>39364</c:v>
                </c:pt>
                <c:pt idx="5">
                  <c:v>39365</c:v>
                </c:pt>
                <c:pt idx="6">
                  <c:v>39366</c:v>
                </c:pt>
                <c:pt idx="7">
                  <c:v>39367</c:v>
                </c:pt>
                <c:pt idx="8">
                  <c:v>39370</c:v>
                </c:pt>
                <c:pt idx="9">
                  <c:v>39371</c:v>
                </c:pt>
                <c:pt idx="10">
                  <c:v>39372</c:v>
                </c:pt>
                <c:pt idx="11">
                  <c:v>39373</c:v>
                </c:pt>
                <c:pt idx="12">
                  <c:v>39374</c:v>
                </c:pt>
                <c:pt idx="13">
                  <c:v>39377</c:v>
                </c:pt>
                <c:pt idx="14">
                  <c:v>39378</c:v>
                </c:pt>
                <c:pt idx="15">
                  <c:v>39379</c:v>
                </c:pt>
                <c:pt idx="16">
                  <c:v>39380</c:v>
                </c:pt>
                <c:pt idx="17">
                  <c:v>39381</c:v>
                </c:pt>
                <c:pt idx="18">
                  <c:v>39384</c:v>
                </c:pt>
                <c:pt idx="19">
                  <c:v>39385</c:v>
                </c:pt>
                <c:pt idx="20">
                  <c:v>39386</c:v>
                </c:pt>
                <c:pt idx="21">
                  <c:v>39387</c:v>
                </c:pt>
                <c:pt idx="22">
                  <c:v>39388</c:v>
                </c:pt>
                <c:pt idx="23">
                  <c:v>39391</c:v>
                </c:pt>
                <c:pt idx="24">
                  <c:v>39392</c:v>
                </c:pt>
                <c:pt idx="25">
                  <c:v>39393</c:v>
                </c:pt>
                <c:pt idx="26">
                  <c:v>39394</c:v>
                </c:pt>
                <c:pt idx="27">
                  <c:v>39395</c:v>
                </c:pt>
                <c:pt idx="28">
                  <c:v>39398</c:v>
                </c:pt>
                <c:pt idx="29">
                  <c:v>39399</c:v>
                </c:pt>
                <c:pt idx="30">
                  <c:v>39400</c:v>
                </c:pt>
                <c:pt idx="31">
                  <c:v>39401</c:v>
                </c:pt>
                <c:pt idx="32">
                  <c:v>39402</c:v>
                </c:pt>
                <c:pt idx="33">
                  <c:v>39405</c:v>
                </c:pt>
                <c:pt idx="34">
                  <c:v>39406</c:v>
                </c:pt>
                <c:pt idx="35">
                  <c:v>39407</c:v>
                </c:pt>
                <c:pt idx="36">
                  <c:v>39409</c:v>
                </c:pt>
                <c:pt idx="37">
                  <c:v>39412</c:v>
                </c:pt>
                <c:pt idx="38">
                  <c:v>39413</c:v>
                </c:pt>
                <c:pt idx="39">
                  <c:v>39414</c:v>
                </c:pt>
                <c:pt idx="40">
                  <c:v>39415</c:v>
                </c:pt>
                <c:pt idx="41">
                  <c:v>39416</c:v>
                </c:pt>
                <c:pt idx="42">
                  <c:v>39419</c:v>
                </c:pt>
                <c:pt idx="43">
                  <c:v>39420</c:v>
                </c:pt>
                <c:pt idx="44">
                  <c:v>39421</c:v>
                </c:pt>
                <c:pt idx="45">
                  <c:v>39422</c:v>
                </c:pt>
                <c:pt idx="46">
                  <c:v>39423</c:v>
                </c:pt>
                <c:pt idx="47">
                  <c:v>39426</c:v>
                </c:pt>
                <c:pt idx="48">
                  <c:v>39427</c:v>
                </c:pt>
                <c:pt idx="49">
                  <c:v>39428</c:v>
                </c:pt>
                <c:pt idx="50">
                  <c:v>39429</c:v>
                </c:pt>
                <c:pt idx="51">
                  <c:v>39430</c:v>
                </c:pt>
                <c:pt idx="52">
                  <c:v>39433</c:v>
                </c:pt>
                <c:pt idx="53">
                  <c:v>39434</c:v>
                </c:pt>
                <c:pt idx="54">
                  <c:v>39435</c:v>
                </c:pt>
                <c:pt idx="55">
                  <c:v>39436</c:v>
                </c:pt>
                <c:pt idx="56">
                  <c:v>39437</c:v>
                </c:pt>
                <c:pt idx="57">
                  <c:v>39440</c:v>
                </c:pt>
                <c:pt idx="58">
                  <c:v>39442</c:v>
                </c:pt>
                <c:pt idx="59">
                  <c:v>39443</c:v>
                </c:pt>
                <c:pt idx="60">
                  <c:v>39444</c:v>
                </c:pt>
                <c:pt idx="61">
                  <c:v>39447</c:v>
                </c:pt>
                <c:pt idx="62">
                  <c:v>39449</c:v>
                </c:pt>
                <c:pt idx="63">
                  <c:v>39450</c:v>
                </c:pt>
                <c:pt idx="64">
                  <c:v>39451</c:v>
                </c:pt>
                <c:pt idx="65">
                  <c:v>39454</c:v>
                </c:pt>
                <c:pt idx="66">
                  <c:v>39455</c:v>
                </c:pt>
                <c:pt idx="67">
                  <c:v>39456</c:v>
                </c:pt>
                <c:pt idx="68">
                  <c:v>39457</c:v>
                </c:pt>
                <c:pt idx="69">
                  <c:v>39458</c:v>
                </c:pt>
                <c:pt idx="70">
                  <c:v>39461</c:v>
                </c:pt>
                <c:pt idx="71">
                  <c:v>39462</c:v>
                </c:pt>
                <c:pt idx="72">
                  <c:v>39463</c:v>
                </c:pt>
                <c:pt idx="73">
                  <c:v>39464</c:v>
                </c:pt>
                <c:pt idx="74">
                  <c:v>39465</c:v>
                </c:pt>
                <c:pt idx="75">
                  <c:v>39469</c:v>
                </c:pt>
                <c:pt idx="76">
                  <c:v>39470</c:v>
                </c:pt>
                <c:pt idx="77">
                  <c:v>39471</c:v>
                </c:pt>
                <c:pt idx="78">
                  <c:v>39472</c:v>
                </c:pt>
                <c:pt idx="79">
                  <c:v>39475</c:v>
                </c:pt>
                <c:pt idx="80">
                  <c:v>39476</c:v>
                </c:pt>
                <c:pt idx="81">
                  <c:v>39477</c:v>
                </c:pt>
                <c:pt idx="82">
                  <c:v>39478</c:v>
                </c:pt>
                <c:pt idx="83">
                  <c:v>39479</c:v>
                </c:pt>
                <c:pt idx="84">
                  <c:v>39482</c:v>
                </c:pt>
                <c:pt idx="85">
                  <c:v>39483</c:v>
                </c:pt>
                <c:pt idx="86">
                  <c:v>39484</c:v>
                </c:pt>
                <c:pt idx="87">
                  <c:v>39485</c:v>
                </c:pt>
                <c:pt idx="88">
                  <c:v>39486</c:v>
                </c:pt>
                <c:pt idx="89">
                  <c:v>39489</c:v>
                </c:pt>
                <c:pt idx="90">
                  <c:v>39490</c:v>
                </c:pt>
                <c:pt idx="91">
                  <c:v>39491</c:v>
                </c:pt>
                <c:pt idx="92">
                  <c:v>39492</c:v>
                </c:pt>
                <c:pt idx="93">
                  <c:v>39493</c:v>
                </c:pt>
                <c:pt idx="94">
                  <c:v>39497</c:v>
                </c:pt>
                <c:pt idx="95">
                  <c:v>39498</c:v>
                </c:pt>
                <c:pt idx="96">
                  <c:v>39499</c:v>
                </c:pt>
                <c:pt idx="97">
                  <c:v>39500</c:v>
                </c:pt>
                <c:pt idx="98">
                  <c:v>39503</c:v>
                </c:pt>
                <c:pt idx="99">
                  <c:v>39504</c:v>
                </c:pt>
                <c:pt idx="100">
                  <c:v>39505</c:v>
                </c:pt>
                <c:pt idx="101">
                  <c:v>39506</c:v>
                </c:pt>
                <c:pt idx="102">
                  <c:v>39507</c:v>
                </c:pt>
                <c:pt idx="103">
                  <c:v>39510</c:v>
                </c:pt>
                <c:pt idx="104">
                  <c:v>39511</c:v>
                </c:pt>
                <c:pt idx="105">
                  <c:v>39512</c:v>
                </c:pt>
                <c:pt idx="106">
                  <c:v>39513</c:v>
                </c:pt>
                <c:pt idx="107">
                  <c:v>39514</c:v>
                </c:pt>
                <c:pt idx="108">
                  <c:v>39517</c:v>
                </c:pt>
                <c:pt idx="109">
                  <c:v>39518</c:v>
                </c:pt>
                <c:pt idx="110">
                  <c:v>39519</c:v>
                </c:pt>
                <c:pt idx="111">
                  <c:v>39520</c:v>
                </c:pt>
                <c:pt idx="112">
                  <c:v>39521</c:v>
                </c:pt>
                <c:pt idx="113">
                  <c:v>39524</c:v>
                </c:pt>
                <c:pt idx="114">
                  <c:v>39525</c:v>
                </c:pt>
                <c:pt idx="115">
                  <c:v>39526</c:v>
                </c:pt>
                <c:pt idx="116">
                  <c:v>39527</c:v>
                </c:pt>
                <c:pt idx="117">
                  <c:v>39531</c:v>
                </c:pt>
                <c:pt idx="118">
                  <c:v>39532</c:v>
                </c:pt>
                <c:pt idx="119">
                  <c:v>39533</c:v>
                </c:pt>
                <c:pt idx="120">
                  <c:v>39534</c:v>
                </c:pt>
                <c:pt idx="121">
                  <c:v>39535</c:v>
                </c:pt>
                <c:pt idx="122">
                  <c:v>39538</c:v>
                </c:pt>
                <c:pt idx="123">
                  <c:v>39539</c:v>
                </c:pt>
                <c:pt idx="124">
                  <c:v>39540</c:v>
                </c:pt>
                <c:pt idx="125">
                  <c:v>39541</c:v>
                </c:pt>
                <c:pt idx="126">
                  <c:v>39542</c:v>
                </c:pt>
                <c:pt idx="127">
                  <c:v>39545</c:v>
                </c:pt>
                <c:pt idx="128">
                  <c:v>39546</c:v>
                </c:pt>
                <c:pt idx="129">
                  <c:v>39547</c:v>
                </c:pt>
                <c:pt idx="130">
                  <c:v>39548</c:v>
                </c:pt>
                <c:pt idx="131">
                  <c:v>39549</c:v>
                </c:pt>
                <c:pt idx="132">
                  <c:v>39552</c:v>
                </c:pt>
                <c:pt idx="133">
                  <c:v>39553</c:v>
                </c:pt>
                <c:pt idx="134">
                  <c:v>39554</c:v>
                </c:pt>
                <c:pt idx="135">
                  <c:v>39555</c:v>
                </c:pt>
                <c:pt idx="136">
                  <c:v>39556</c:v>
                </c:pt>
                <c:pt idx="137">
                  <c:v>39559</c:v>
                </c:pt>
                <c:pt idx="138">
                  <c:v>39560</c:v>
                </c:pt>
                <c:pt idx="139">
                  <c:v>39561</c:v>
                </c:pt>
                <c:pt idx="140">
                  <c:v>39562</c:v>
                </c:pt>
                <c:pt idx="141">
                  <c:v>39563</c:v>
                </c:pt>
                <c:pt idx="142">
                  <c:v>39566</c:v>
                </c:pt>
                <c:pt idx="143">
                  <c:v>39567</c:v>
                </c:pt>
                <c:pt idx="144">
                  <c:v>39568</c:v>
                </c:pt>
                <c:pt idx="145">
                  <c:v>39569</c:v>
                </c:pt>
                <c:pt idx="146">
                  <c:v>39570</c:v>
                </c:pt>
                <c:pt idx="147">
                  <c:v>39573</c:v>
                </c:pt>
                <c:pt idx="148">
                  <c:v>39574</c:v>
                </c:pt>
                <c:pt idx="149">
                  <c:v>39575</c:v>
                </c:pt>
                <c:pt idx="150">
                  <c:v>39576</c:v>
                </c:pt>
                <c:pt idx="151">
                  <c:v>39577</c:v>
                </c:pt>
                <c:pt idx="152">
                  <c:v>39580</c:v>
                </c:pt>
                <c:pt idx="153">
                  <c:v>39581</c:v>
                </c:pt>
                <c:pt idx="154">
                  <c:v>39582</c:v>
                </c:pt>
                <c:pt idx="155">
                  <c:v>39583</c:v>
                </c:pt>
                <c:pt idx="156">
                  <c:v>39584</c:v>
                </c:pt>
                <c:pt idx="157">
                  <c:v>39587</c:v>
                </c:pt>
                <c:pt idx="158">
                  <c:v>39588</c:v>
                </c:pt>
                <c:pt idx="159">
                  <c:v>39589</c:v>
                </c:pt>
                <c:pt idx="160">
                  <c:v>39590</c:v>
                </c:pt>
                <c:pt idx="161">
                  <c:v>39591</c:v>
                </c:pt>
                <c:pt idx="162">
                  <c:v>39595</c:v>
                </c:pt>
                <c:pt idx="163">
                  <c:v>39596</c:v>
                </c:pt>
                <c:pt idx="164">
                  <c:v>39597</c:v>
                </c:pt>
                <c:pt idx="165">
                  <c:v>39598</c:v>
                </c:pt>
                <c:pt idx="166">
                  <c:v>39601</c:v>
                </c:pt>
                <c:pt idx="167">
                  <c:v>39602</c:v>
                </c:pt>
                <c:pt idx="168">
                  <c:v>39603</c:v>
                </c:pt>
                <c:pt idx="169">
                  <c:v>39604</c:v>
                </c:pt>
                <c:pt idx="170">
                  <c:v>39605</c:v>
                </c:pt>
                <c:pt idx="171">
                  <c:v>39608</c:v>
                </c:pt>
                <c:pt idx="172">
                  <c:v>39609</c:v>
                </c:pt>
                <c:pt idx="173">
                  <c:v>39610</c:v>
                </c:pt>
                <c:pt idx="174">
                  <c:v>39611</c:v>
                </c:pt>
                <c:pt idx="175">
                  <c:v>39612</c:v>
                </c:pt>
                <c:pt idx="176">
                  <c:v>39615</c:v>
                </c:pt>
                <c:pt idx="177">
                  <c:v>39616</c:v>
                </c:pt>
                <c:pt idx="178">
                  <c:v>39617</c:v>
                </c:pt>
                <c:pt idx="179">
                  <c:v>39618</c:v>
                </c:pt>
                <c:pt idx="180">
                  <c:v>39619</c:v>
                </c:pt>
                <c:pt idx="181">
                  <c:v>39622</c:v>
                </c:pt>
                <c:pt idx="182">
                  <c:v>39623</c:v>
                </c:pt>
                <c:pt idx="183">
                  <c:v>39624</c:v>
                </c:pt>
                <c:pt idx="184">
                  <c:v>39625</c:v>
                </c:pt>
                <c:pt idx="185">
                  <c:v>39626</c:v>
                </c:pt>
                <c:pt idx="186">
                  <c:v>39629</c:v>
                </c:pt>
                <c:pt idx="187">
                  <c:v>39630</c:v>
                </c:pt>
                <c:pt idx="188">
                  <c:v>39631</c:v>
                </c:pt>
                <c:pt idx="189">
                  <c:v>39632</c:v>
                </c:pt>
                <c:pt idx="190">
                  <c:v>39636</c:v>
                </c:pt>
                <c:pt idx="191">
                  <c:v>39637</c:v>
                </c:pt>
                <c:pt idx="192">
                  <c:v>39638</c:v>
                </c:pt>
                <c:pt idx="193">
                  <c:v>39639</c:v>
                </c:pt>
                <c:pt idx="194">
                  <c:v>39640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39650</c:v>
                </c:pt>
                <c:pt idx="201">
                  <c:v>39651</c:v>
                </c:pt>
                <c:pt idx="202">
                  <c:v>39652</c:v>
                </c:pt>
                <c:pt idx="203">
                  <c:v>39653</c:v>
                </c:pt>
                <c:pt idx="204">
                  <c:v>39654</c:v>
                </c:pt>
                <c:pt idx="205">
                  <c:v>39657</c:v>
                </c:pt>
                <c:pt idx="206">
                  <c:v>39658</c:v>
                </c:pt>
                <c:pt idx="207">
                  <c:v>39659</c:v>
                </c:pt>
                <c:pt idx="208">
                  <c:v>39660</c:v>
                </c:pt>
                <c:pt idx="209">
                  <c:v>39661</c:v>
                </c:pt>
                <c:pt idx="210">
                  <c:v>39664</c:v>
                </c:pt>
                <c:pt idx="211">
                  <c:v>39665</c:v>
                </c:pt>
                <c:pt idx="212">
                  <c:v>39666</c:v>
                </c:pt>
                <c:pt idx="213">
                  <c:v>39667</c:v>
                </c:pt>
                <c:pt idx="214">
                  <c:v>39668</c:v>
                </c:pt>
                <c:pt idx="215">
                  <c:v>39671</c:v>
                </c:pt>
                <c:pt idx="216">
                  <c:v>39672</c:v>
                </c:pt>
                <c:pt idx="217">
                  <c:v>39673</c:v>
                </c:pt>
                <c:pt idx="218">
                  <c:v>39674</c:v>
                </c:pt>
                <c:pt idx="219">
                  <c:v>39675</c:v>
                </c:pt>
                <c:pt idx="220">
                  <c:v>39678</c:v>
                </c:pt>
                <c:pt idx="221">
                  <c:v>39679</c:v>
                </c:pt>
                <c:pt idx="222">
                  <c:v>39680</c:v>
                </c:pt>
                <c:pt idx="223">
                  <c:v>39681</c:v>
                </c:pt>
                <c:pt idx="224">
                  <c:v>39682</c:v>
                </c:pt>
                <c:pt idx="225">
                  <c:v>39685</c:v>
                </c:pt>
                <c:pt idx="226">
                  <c:v>39686</c:v>
                </c:pt>
                <c:pt idx="227">
                  <c:v>39687</c:v>
                </c:pt>
                <c:pt idx="228">
                  <c:v>39688</c:v>
                </c:pt>
                <c:pt idx="229">
                  <c:v>39689</c:v>
                </c:pt>
                <c:pt idx="230">
                  <c:v>39693</c:v>
                </c:pt>
                <c:pt idx="231">
                  <c:v>39694</c:v>
                </c:pt>
                <c:pt idx="232">
                  <c:v>39695</c:v>
                </c:pt>
                <c:pt idx="233">
                  <c:v>39696</c:v>
                </c:pt>
                <c:pt idx="234">
                  <c:v>39699</c:v>
                </c:pt>
                <c:pt idx="235">
                  <c:v>39700</c:v>
                </c:pt>
                <c:pt idx="236">
                  <c:v>39701</c:v>
                </c:pt>
                <c:pt idx="237">
                  <c:v>39702</c:v>
                </c:pt>
                <c:pt idx="238">
                  <c:v>39703</c:v>
                </c:pt>
                <c:pt idx="239">
                  <c:v>39706</c:v>
                </c:pt>
                <c:pt idx="240">
                  <c:v>39707</c:v>
                </c:pt>
                <c:pt idx="241">
                  <c:v>39708</c:v>
                </c:pt>
                <c:pt idx="242">
                  <c:v>39709</c:v>
                </c:pt>
                <c:pt idx="243">
                  <c:v>39710</c:v>
                </c:pt>
                <c:pt idx="244">
                  <c:v>39713</c:v>
                </c:pt>
                <c:pt idx="245">
                  <c:v>39714</c:v>
                </c:pt>
                <c:pt idx="246">
                  <c:v>39715</c:v>
                </c:pt>
                <c:pt idx="247">
                  <c:v>39716</c:v>
                </c:pt>
                <c:pt idx="248">
                  <c:v>39717</c:v>
                </c:pt>
                <c:pt idx="249">
                  <c:v>39720</c:v>
                </c:pt>
                <c:pt idx="250">
                  <c:v>39721</c:v>
                </c:pt>
                <c:pt idx="251">
                  <c:v>39722</c:v>
                </c:pt>
                <c:pt idx="252">
                  <c:v>39723</c:v>
                </c:pt>
                <c:pt idx="253">
                  <c:v>39724</c:v>
                </c:pt>
                <c:pt idx="254">
                  <c:v>39727</c:v>
                </c:pt>
                <c:pt idx="255">
                  <c:v>39728</c:v>
                </c:pt>
                <c:pt idx="256">
                  <c:v>39729</c:v>
                </c:pt>
                <c:pt idx="257">
                  <c:v>39730</c:v>
                </c:pt>
                <c:pt idx="258">
                  <c:v>39731</c:v>
                </c:pt>
                <c:pt idx="259">
                  <c:v>39734</c:v>
                </c:pt>
                <c:pt idx="260">
                  <c:v>39735</c:v>
                </c:pt>
                <c:pt idx="261">
                  <c:v>39736</c:v>
                </c:pt>
                <c:pt idx="262">
                  <c:v>39737</c:v>
                </c:pt>
                <c:pt idx="263">
                  <c:v>39738</c:v>
                </c:pt>
                <c:pt idx="264">
                  <c:v>39741</c:v>
                </c:pt>
                <c:pt idx="265">
                  <c:v>39742</c:v>
                </c:pt>
                <c:pt idx="266">
                  <c:v>39743</c:v>
                </c:pt>
                <c:pt idx="267">
                  <c:v>39744</c:v>
                </c:pt>
                <c:pt idx="268">
                  <c:v>39745</c:v>
                </c:pt>
                <c:pt idx="269">
                  <c:v>39748</c:v>
                </c:pt>
                <c:pt idx="270">
                  <c:v>39749</c:v>
                </c:pt>
                <c:pt idx="271">
                  <c:v>39750</c:v>
                </c:pt>
                <c:pt idx="272">
                  <c:v>39751</c:v>
                </c:pt>
                <c:pt idx="273">
                  <c:v>39752</c:v>
                </c:pt>
                <c:pt idx="274">
                  <c:v>39755</c:v>
                </c:pt>
                <c:pt idx="275">
                  <c:v>39756</c:v>
                </c:pt>
                <c:pt idx="276">
                  <c:v>39757</c:v>
                </c:pt>
                <c:pt idx="277">
                  <c:v>39758</c:v>
                </c:pt>
                <c:pt idx="278">
                  <c:v>39759</c:v>
                </c:pt>
                <c:pt idx="279">
                  <c:v>39762</c:v>
                </c:pt>
                <c:pt idx="280">
                  <c:v>39763</c:v>
                </c:pt>
                <c:pt idx="281">
                  <c:v>39764</c:v>
                </c:pt>
                <c:pt idx="282">
                  <c:v>39765</c:v>
                </c:pt>
                <c:pt idx="283">
                  <c:v>39766</c:v>
                </c:pt>
                <c:pt idx="284">
                  <c:v>39769</c:v>
                </c:pt>
                <c:pt idx="285">
                  <c:v>39770</c:v>
                </c:pt>
                <c:pt idx="286">
                  <c:v>39771</c:v>
                </c:pt>
                <c:pt idx="287">
                  <c:v>39772</c:v>
                </c:pt>
                <c:pt idx="288">
                  <c:v>39773</c:v>
                </c:pt>
                <c:pt idx="289">
                  <c:v>39776</c:v>
                </c:pt>
                <c:pt idx="290">
                  <c:v>39777</c:v>
                </c:pt>
                <c:pt idx="291">
                  <c:v>39778</c:v>
                </c:pt>
                <c:pt idx="292">
                  <c:v>39780</c:v>
                </c:pt>
                <c:pt idx="293">
                  <c:v>39783</c:v>
                </c:pt>
                <c:pt idx="294">
                  <c:v>39784</c:v>
                </c:pt>
                <c:pt idx="295">
                  <c:v>39785</c:v>
                </c:pt>
                <c:pt idx="296">
                  <c:v>39786</c:v>
                </c:pt>
                <c:pt idx="297">
                  <c:v>39787</c:v>
                </c:pt>
                <c:pt idx="298">
                  <c:v>39790</c:v>
                </c:pt>
                <c:pt idx="299">
                  <c:v>39791</c:v>
                </c:pt>
                <c:pt idx="300">
                  <c:v>39792</c:v>
                </c:pt>
                <c:pt idx="301">
                  <c:v>39793</c:v>
                </c:pt>
                <c:pt idx="302">
                  <c:v>39794</c:v>
                </c:pt>
                <c:pt idx="303">
                  <c:v>39797</c:v>
                </c:pt>
                <c:pt idx="304">
                  <c:v>39798</c:v>
                </c:pt>
                <c:pt idx="305">
                  <c:v>39799</c:v>
                </c:pt>
                <c:pt idx="306">
                  <c:v>39800</c:v>
                </c:pt>
                <c:pt idx="307">
                  <c:v>39801</c:v>
                </c:pt>
                <c:pt idx="308">
                  <c:v>39804</c:v>
                </c:pt>
                <c:pt idx="309">
                  <c:v>39805</c:v>
                </c:pt>
                <c:pt idx="310">
                  <c:v>39806</c:v>
                </c:pt>
                <c:pt idx="311">
                  <c:v>39808</c:v>
                </c:pt>
                <c:pt idx="312">
                  <c:v>39811</c:v>
                </c:pt>
                <c:pt idx="313">
                  <c:v>39812</c:v>
                </c:pt>
                <c:pt idx="314">
                  <c:v>39813</c:v>
                </c:pt>
                <c:pt idx="315">
                  <c:v>39815</c:v>
                </c:pt>
                <c:pt idx="316">
                  <c:v>39818</c:v>
                </c:pt>
                <c:pt idx="317">
                  <c:v>39819</c:v>
                </c:pt>
                <c:pt idx="318">
                  <c:v>39820</c:v>
                </c:pt>
                <c:pt idx="319">
                  <c:v>39821</c:v>
                </c:pt>
                <c:pt idx="320">
                  <c:v>39822</c:v>
                </c:pt>
                <c:pt idx="321">
                  <c:v>39825</c:v>
                </c:pt>
                <c:pt idx="322">
                  <c:v>39826</c:v>
                </c:pt>
                <c:pt idx="323">
                  <c:v>39827</c:v>
                </c:pt>
                <c:pt idx="324">
                  <c:v>39828</c:v>
                </c:pt>
                <c:pt idx="325">
                  <c:v>39829</c:v>
                </c:pt>
                <c:pt idx="326">
                  <c:v>39833</c:v>
                </c:pt>
                <c:pt idx="327">
                  <c:v>39834</c:v>
                </c:pt>
                <c:pt idx="328">
                  <c:v>39835</c:v>
                </c:pt>
                <c:pt idx="329">
                  <c:v>39836</c:v>
                </c:pt>
                <c:pt idx="330">
                  <c:v>39839</c:v>
                </c:pt>
                <c:pt idx="331">
                  <c:v>39840</c:v>
                </c:pt>
                <c:pt idx="332">
                  <c:v>39841</c:v>
                </c:pt>
                <c:pt idx="333">
                  <c:v>39842</c:v>
                </c:pt>
                <c:pt idx="334">
                  <c:v>39843</c:v>
                </c:pt>
                <c:pt idx="335">
                  <c:v>39846</c:v>
                </c:pt>
                <c:pt idx="336">
                  <c:v>39847</c:v>
                </c:pt>
                <c:pt idx="337">
                  <c:v>39848</c:v>
                </c:pt>
                <c:pt idx="338">
                  <c:v>39849</c:v>
                </c:pt>
                <c:pt idx="339">
                  <c:v>39850</c:v>
                </c:pt>
                <c:pt idx="340">
                  <c:v>39853</c:v>
                </c:pt>
                <c:pt idx="341">
                  <c:v>39854</c:v>
                </c:pt>
                <c:pt idx="342">
                  <c:v>39855</c:v>
                </c:pt>
                <c:pt idx="343">
                  <c:v>39856</c:v>
                </c:pt>
                <c:pt idx="344">
                  <c:v>39857</c:v>
                </c:pt>
                <c:pt idx="345">
                  <c:v>39861</c:v>
                </c:pt>
                <c:pt idx="346">
                  <c:v>39862</c:v>
                </c:pt>
                <c:pt idx="347">
                  <c:v>39863</c:v>
                </c:pt>
                <c:pt idx="348">
                  <c:v>39864</c:v>
                </c:pt>
                <c:pt idx="349">
                  <c:v>39867</c:v>
                </c:pt>
                <c:pt idx="350">
                  <c:v>39868</c:v>
                </c:pt>
                <c:pt idx="351">
                  <c:v>39869</c:v>
                </c:pt>
                <c:pt idx="352">
                  <c:v>39870</c:v>
                </c:pt>
                <c:pt idx="353">
                  <c:v>39871</c:v>
                </c:pt>
                <c:pt idx="354">
                  <c:v>39874</c:v>
                </c:pt>
                <c:pt idx="355">
                  <c:v>39875</c:v>
                </c:pt>
                <c:pt idx="356">
                  <c:v>39876</c:v>
                </c:pt>
                <c:pt idx="357">
                  <c:v>39877</c:v>
                </c:pt>
                <c:pt idx="358">
                  <c:v>39878</c:v>
                </c:pt>
                <c:pt idx="359">
                  <c:v>39881</c:v>
                </c:pt>
                <c:pt idx="360">
                  <c:v>39882</c:v>
                </c:pt>
                <c:pt idx="361">
                  <c:v>39883</c:v>
                </c:pt>
                <c:pt idx="362">
                  <c:v>39884</c:v>
                </c:pt>
                <c:pt idx="363">
                  <c:v>39885</c:v>
                </c:pt>
                <c:pt idx="364">
                  <c:v>39888</c:v>
                </c:pt>
                <c:pt idx="365">
                  <c:v>39889</c:v>
                </c:pt>
                <c:pt idx="366">
                  <c:v>39890</c:v>
                </c:pt>
                <c:pt idx="367">
                  <c:v>39891</c:v>
                </c:pt>
                <c:pt idx="368">
                  <c:v>39892</c:v>
                </c:pt>
                <c:pt idx="369">
                  <c:v>39895</c:v>
                </c:pt>
                <c:pt idx="370">
                  <c:v>39896</c:v>
                </c:pt>
                <c:pt idx="371">
                  <c:v>39897</c:v>
                </c:pt>
                <c:pt idx="372">
                  <c:v>39898</c:v>
                </c:pt>
                <c:pt idx="373">
                  <c:v>39899</c:v>
                </c:pt>
                <c:pt idx="374">
                  <c:v>39902</c:v>
                </c:pt>
                <c:pt idx="375">
                  <c:v>39903</c:v>
                </c:pt>
                <c:pt idx="376">
                  <c:v>39904</c:v>
                </c:pt>
                <c:pt idx="377">
                  <c:v>39905</c:v>
                </c:pt>
                <c:pt idx="378">
                  <c:v>39906</c:v>
                </c:pt>
                <c:pt idx="379">
                  <c:v>39909</c:v>
                </c:pt>
                <c:pt idx="380">
                  <c:v>39910</c:v>
                </c:pt>
                <c:pt idx="381">
                  <c:v>39911</c:v>
                </c:pt>
                <c:pt idx="382">
                  <c:v>39912</c:v>
                </c:pt>
                <c:pt idx="383">
                  <c:v>39916</c:v>
                </c:pt>
                <c:pt idx="384">
                  <c:v>39917</c:v>
                </c:pt>
                <c:pt idx="385">
                  <c:v>39918</c:v>
                </c:pt>
                <c:pt idx="386">
                  <c:v>39919</c:v>
                </c:pt>
                <c:pt idx="387">
                  <c:v>39920</c:v>
                </c:pt>
                <c:pt idx="388">
                  <c:v>39923</c:v>
                </c:pt>
                <c:pt idx="389">
                  <c:v>39924</c:v>
                </c:pt>
                <c:pt idx="390">
                  <c:v>39925</c:v>
                </c:pt>
                <c:pt idx="391">
                  <c:v>39926</c:v>
                </c:pt>
                <c:pt idx="392">
                  <c:v>39927</c:v>
                </c:pt>
                <c:pt idx="393">
                  <c:v>39930</c:v>
                </c:pt>
                <c:pt idx="394">
                  <c:v>39931</c:v>
                </c:pt>
                <c:pt idx="395">
                  <c:v>39932</c:v>
                </c:pt>
                <c:pt idx="396">
                  <c:v>39933</c:v>
                </c:pt>
                <c:pt idx="397">
                  <c:v>39934</c:v>
                </c:pt>
                <c:pt idx="398">
                  <c:v>39937</c:v>
                </c:pt>
                <c:pt idx="399">
                  <c:v>39938</c:v>
                </c:pt>
                <c:pt idx="400">
                  <c:v>39939</c:v>
                </c:pt>
                <c:pt idx="401">
                  <c:v>39940</c:v>
                </c:pt>
                <c:pt idx="402">
                  <c:v>39941</c:v>
                </c:pt>
                <c:pt idx="403">
                  <c:v>39944</c:v>
                </c:pt>
                <c:pt idx="404">
                  <c:v>39945</c:v>
                </c:pt>
                <c:pt idx="405">
                  <c:v>39946</c:v>
                </c:pt>
                <c:pt idx="406">
                  <c:v>39947</c:v>
                </c:pt>
                <c:pt idx="407">
                  <c:v>39948</c:v>
                </c:pt>
                <c:pt idx="408">
                  <c:v>39951</c:v>
                </c:pt>
                <c:pt idx="409">
                  <c:v>39952</c:v>
                </c:pt>
                <c:pt idx="410">
                  <c:v>39953</c:v>
                </c:pt>
                <c:pt idx="411">
                  <c:v>39954</c:v>
                </c:pt>
                <c:pt idx="412">
                  <c:v>39955</c:v>
                </c:pt>
                <c:pt idx="413">
                  <c:v>39959</c:v>
                </c:pt>
                <c:pt idx="414">
                  <c:v>39960</c:v>
                </c:pt>
                <c:pt idx="415">
                  <c:v>39961</c:v>
                </c:pt>
                <c:pt idx="416">
                  <c:v>39962</c:v>
                </c:pt>
                <c:pt idx="417">
                  <c:v>39965</c:v>
                </c:pt>
                <c:pt idx="418">
                  <c:v>39966</c:v>
                </c:pt>
                <c:pt idx="419">
                  <c:v>39967</c:v>
                </c:pt>
                <c:pt idx="420">
                  <c:v>39968</c:v>
                </c:pt>
                <c:pt idx="421">
                  <c:v>39969</c:v>
                </c:pt>
                <c:pt idx="422">
                  <c:v>39972</c:v>
                </c:pt>
                <c:pt idx="423">
                  <c:v>39973</c:v>
                </c:pt>
                <c:pt idx="424">
                  <c:v>39974</c:v>
                </c:pt>
                <c:pt idx="425">
                  <c:v>39975</c:v>
                </c:pt>
                <c:pt idx="426">
                  <c:v>39976</c:v>
                </c:pt>
                <c:pt idx="427">
                  <c:v>39979</c:v>
                </c:pt>
                <c:pt idx="428">
                  <c:v>39980</c:v>
                </c:pt>
                <c:pt idx="429">
                  <c:v>39981</c:v>
                </c:pt>
                <c:pt idx="430">
                  <c:v>39982</c:v>
                </c:pt>
                <c:pt idx="431">
                  <c:v>39983</c:v>
                </c:pt>
                <c:pt idx="432">
                  <c:v>39986</c:v>
                </c:pt>
                <c:pt idx="433">
                  <c:v>39987</c:v>
                </c:pt>
                <c:pt idx="434">
                  <c:v>39988</c:v>
                </c:pt>
                <c:pt idx="435">
                  <c:v>39989</c:v>
                </c:pt>
                <c:pt idx="436">
                  <c:v>39990</c:v>
                </c:pt>
                <c:pt idx="437">
                  <c:v>39993</c:v>
                </c:pt>
                <c:pt idx="438">
                  <c:v>39994</c:v>
                </c:pt>
                <c:pt idx="439">
                  <c:v>39995</c:v>
                </c:pt>
                <c:pt idx="440">
                  <c:v>39996</c:v>
                </c:pt>
                <c:pt idx="441">
                  <c:v>40000</c:v>
                </c:pt>
                <c:pt idx="442">
                  <c:v>40001</c:v>
                </c:pt>
                <c:pt idx="443">
                  <c:v>40002</c:v>
                </c:pt>
                <c:pt idx="444">
                  <c:v>40003</c:v>
                </c:pt>
                <c:pt idx="445">
                  <c:v>40004</c:v>
                </c:pt>
                <c:pt idx="446">
                  <c:v>40007</c:v>
                </c:pt>
                <c:pt idx="447">
                  <c:v>40008</c:v>
                </c:pt>
                <c:pt idx="448">
                  <c:v>40009</c:v>
                </c:pt>
                <c:pt idx="449">
                  <c:v>40010</c:v>
                </c:pt>
                <c:pt idx="450">
                  <c:v>40011</c:v>
                </c:pt>
                <c:pt idx="451">
                  <c:v>40014</c:v>
                </c:pt>
                <c:pt idx="452">
                  <c:v>40015</c:v>
                </c:pt>
                <c:pt idx="453">
                  <c:v>40016</c:v>
                </c:pt>
                <c:pt idx="454">
                  <c:v>40017</c:v>
                </c:pt>
                <c:pt idx="455">
                  <c:v>40018</c:v>
                </c:pt>
                <c:pt idx="456">
                  <c:v>40021</c:v>
                </c:pt>
                <c:pt idx="457">
                  <c:v>40022</c:v>
                </c:pt>
                <c:pt idx="458">
                  <c:v>40023</c:v>
                </c:pt>
                <c:pt idx="459">
                  <c:v>40024</c:v>
                </c:pt>
                <c:pt idx="460">
                  <c:v>40025</c:v>
                </c:pt>
                <c:pt idx="461">
                  <c:v>40028</c:v>
                </c:pt>
                <c:pt idx="462">
                  <c:v>40029</c:v>
                </c:pt>
                <c:pt idx="463">
                  <c:v>40030</c:v>
                </c:pt>
                <c:pt idx="464">
                  <c:v>40031</c:v>
                </c:pt>
                <c:pt idx="465">
                  <c:v>40032</c:v>
                </c:pt>
                <c:pt idx="466">
                  <c:v>40035</c:v>
                </c:pt>
                <c:pt idx="467">
                  <c:v>40036</c:v>
                </c:pt>
                <c:pt idx="468">
                  <c:v>40037</c:v>
                </c:pt>
                <c:pt idx="469">
                  <c:v>40038</c:v>
                </c:pt>
                <c:pt idx="470">
                  <c:v>40039</c:v>
                </c:pt>
                <c:pt idx="471">
                  <c:v>40042</c:v>
                </c:pt>
                <c:pt idx="472">
                  <c:v>40043</c:v>
                </c:pt>
                <c:pt idx="473">
                  <c:v>40044</c:v>
                </c:pt>
                <c:pt idx="474">
                  <c:v>40045</c:v>
                </c:pt>
                <c:pt idx="475">
                  <c:v>40046</c:v>
                </c:pt>
                <c:pt idx="476">
                  <c:v>40049</c:v>
                </c:pt>
                <c:pt idx="477">
                  <c:v>40050</c:v>
                </c:pt>
                <c:pt idx="478">
                  <c:v>40051</c:v>
                </c:pt>
                <c:pt idx="479">
                  <c:v>40052</c:v>
                </c:pt>
                <c:pt idx="480">
                  <c:v>40053</c:v>
                </c:pt>
                <c:pt idx="481">
                  <c:v>40056</c:v>
                </c:pt>
                <c:pt idx="482">
                  <c:v>40057</c:v>
                </c:pt>
                <c:pt idx="483">
                  <c:v>40058</c:v>
                </c:pt>
                <c:pt idx="484">
                  <c:v>40059</c:v>
                </c:pt>
                <c:pt idx="485">
                  <c:v>40060</c:v>
                </c:pt>
                <c:pt idx="486">
                  <c:v>40064</c:v>
                </c:pt>
                <c:pt idx="487">
                  <c:v>40065</c:v>
                </c:pt>
                <c:pt idx="488">
                  <c:v>40066</c:v>
                </c:pt>
                <c:pt idx="489">
                  <c:v>40067</c:v>
                </c:pt>
                <c:pt idx="490">
                  <c:v>40070</c:v>
                </c:pt>
                <c:pt idx="491">
                  <c:v>40071</c:v>
                </c:pt>
                <c:pt idx="492">
                  <c:v>40072</c:v>
                </c:pt>
                <c:pt idx="493">
                  <c:v>40073</c:v>
                </c:pt>
                <c:pt idx="494">
                  <c:v>40074</c:v>
                </c:pt>
                <c:pt idx="495">
                  <c:v>40077</c:v>
                </c:pt>
                <c:pt idx="496">
                  <c:v>40078</c:v>
                </c:pt>
                <c:pt idx="497">
                  <c:v>40079</c:v>
                </c:pt>
                <c:pt idx="498">
                  <c:v>40080</c:v>
                </c:pt>
                <c:pt idx="499">
                  <c:v>40081</c:v>
                </c:pt>
                <c:pt idx="500">
                  <c:v>40084</c:v>
                </c:pt>
                <c:pt idx="501">
                  <c:v>40085</c:v>
                </c:pt>
                <c:pt idx="502">
                  <c:v>40086</c:v>
                </c:pt>
                <c:pt idx="503">
                  <c:v>40087</c:v>
                </c:pt>
                <c:pt idx="504">
                  <c:v>40088</c:v>
                </c:pt>
                <c:pt idx="505">
                  <c:v>40091</c:v>
                </c:pt>
                <c:pt idx="506">
                  <c:v>40092</c:v>
                </c:pt>
                <c:pt idx="507">
                  <c:v>40093</c:v>
                </c:pt>
                <c:pt idx="508">
                  <c:v>40094</c:v>
                </c:pt>
                <c:pt idx="509">
                  <c:v>40095</c:v>
                </c:pt>
                <c:pt idx="510">
                  <c:v>40098</c:v>
                </c:pt>
                <c:pt idx="511">
                  <c:v>40099</c:v>
                </c:pt>
                <c:pt idx="512">
                  <c:v>40100</c:v>
                </c:pt>
                <c:pt idx="513">
                  <c:v>40101</c:v>
                </c:pt>
                <c:pt idx="514">
                  <c:v>40102</c:v>
                </c:pt>
                <c:pt idx="515">
                  <c:v>40105</c:v>
                </c:pt>
                <c:pt idx="516">
                  <c:v>40106</c:v>
                </c:pt>
                <c:pt idx="517">
                  <c:v>40107</c:v>
                </c:pt>
                <c:pt idx="518">
                  <c:v>40108</c:v>
                </c:pt>
                <c:pt idx="519">
                  <c:v>40109</c:v>
                </c:pt>
                <c:pt idx="520">
                  <c:v>40112</c:v>
                </c:pt>
                <c:pt idx="521">
                  <c:v>40113</c:v>
                </c:pt>
                <c:pt idx="522">
                  <c:v>40114</c:v>
                </c:pt>
                <c:pt idx="523">
                  <c:v>40115</c:v>
                </c:pt>
                <c:pt idx="524">
                  <c:v>40116</c:v>
                </c:pt>
                <c:pt idx="525">
                  <c:v>40119</c:v>
                </c:pt>
                <c:pt idx="526">
                  <c:v>40120</c:v>
                </c:pt>
                <c:pt idx="527">
                  <c:v>40121</c:v>
                </c:pt>
                <c:pt idx="528">
                  <c:v>40122</c:v>
                </c:pt>
                <c:pt idx="529">
                  <c:v>40123</c:v>
                </c:pt>
                <c:pt idx="530">
                  <c:v>40126</c:v>
                </c:pt>
                <c:pt idx="531">
                  <c:v>40127</c:v>
                </c:pt>
                <c:pt idx="532">
                  <c:v>40128</c:v>
                </c:pt>
                <c:pt idx="533">
                  <c:v>40129</c:v>
                </c:pt>
                <c:pt idx="534">
                  <c:v>40130</c:v>
                </c:pt>
                <c:pt idx="535">
                  <c:v>40133</c:v>
                </c:pt>
                <c:pt idx="536">
                  <c:v>40134</c:v>
                </c:pt>
                <c:pt idx="537">
                  <c:v>40135</c:v>
                </c:pt>
                <c:pt idx="538">
                  <c:v>40136</c:v>
                </c:pt>
                <c:pt idx="539">
                  <c:v>40137</c:v>
                </c:pt>
                <c:pt idx="540">
                  <c:v>40140</c:v>
                </c:pt>
                <c:pt idx="541">
                  <c:v>40141</c:v>
                </c:pt>
                <c:pt idx="542">
                  <c:v>40142</c:v>
                </c:pt>
                <c:pt idx="543">
                  <c:v>40144</c:v>
                </c:pt>
                <c:pt idx="544">
                  <c:v>40147</c:v>
                </c:pt>
                <c:pt idx="545">
                  <c:v>40148</c:v>
                </c:pt>
                <c:pt idx="546">
                  <c:v>40149</c:v>
                </c:pt>
                <c:pt idx="547">
                  <c:v>40150</c:v>
                </c:pt>
                <c:pt idx="548">
                  <c:v>40151</c:v>
                </c:pt>
                <c:pt idx="549">
                  <c:v>40154</c:v>
                </c:pt>
                <c:pt idx="550">
                  <c:v>40155</c:v>
                </c:pt>
                <c:pt idx="551">
                  <c:v>40156</c:v>
                </c:pt>
                <c:pt idx="552">
                  <c:v>40157</c:v>
                </c:pt>
                <c:pt idx="553">
                  <c:v>40158</c:v>
                </c:pt>
                <c:pt idx="554">
                  <c:v>40161</c:v>
                </c:pt>
                <c:pt idx="555">
                  <c:v>40162</c:v>
                </c:pt>
                <c:pt idx="556">
                  <c:v>40163</c:v>
                </c:pt>
                <c:pt idx="557">
                  <c:v>40164</c:v>
                </c:pt>
                <c:pt idx="558">
                  <c:v>40165</c:v>
                </c:pt>
                <c:pt idx="559">
                  <c:v>40168</c:v>
                </c:pt>
                <c:pt idx="560">
                  <c:v>40169</c:v>
                </c:pt>
                <c:pt idx="561">
                  <c:v>40170</c:v>
                </c:pt>
                <c:pt idx="562">
                  <c:v>40171</c:v>
                </c:pt>
                <c:pt idx="563">
                  <c:v>40175</c:v>
                </c:pt>
                <c:pt idx="564">
                  <c:v>40176</c:v>
                </c:pt>
                <c:pt idx="565">
                  <c:v>40177</c:v>
                </c:pt>
                <c:pt idx="566">
                  <c:v>40178</c:v>
                </c:pt>
                <c:pt idx="567">
                  <c:v>40182</c:v>
                </c:pt>
                <c:pt idx="568">
                  <c:v>40183</c:v>
                </c:pt>
                <c:pt idx="569">
                  <c:v>40184</c:v>
                </c:pt>
                <c:pt idx="570">
                  <c:v>40185</c:v>
                </c:pt>
                <c:pt idx="571">
                  <c:v>40186</c:v>
                </c:pt>
                <c:pt idx="572">
                  <c:v>40189</c:v>
                </c:pt>
                <c:pt idx="573">
                  <c:v>40190</c:v>
                </c:pt>
                <c:pt idx="574">
                  <c:v>40191</c:v>
                </c:pt>
                <c:pt idx="575">
                  <c:v>40192</c:v>
                </c:pt>
                <c:pt idx="576">
                  <c:v>40193</c:v>
                </c:pt>
                <c:pt idx="577">
                  <c:v>40197</c:v>
                </c:pt>
                <c:pt idx="578">
                  <c:v>40198</c:v>
                </c:pt>
                <c:pt idx="579">
                  <c:v>40199</c:v>
                </c:pt>
                <c:pt idx="580">
                  <c:v>40200</c:v>
                </c:pt>
                <c:pt idx="581">
                  <c:v>40203</c:v>
                </c:pt>
                <c:pt idx="582">
                  <c:v>40204</c:v>
                </c:pt>
                <c:pt idx="583">
                  <c:v>40205</c:v>
                </c:pt>
                <c:pt idx="584">
                  <c:v>40206</c:v>
                </c:pt>
                <c:pt idx="585">
                  <c:v>40207</c:v>
                </c:pt>
                <c:pt idx="586">
                  <c:v>40210</c:v>
                </c:pt>
                <c:pt idx="587">
                  <c:v>40211</c:v>
                </c:pt>
                <c:pt idx="588">
                  <c:v>40212</c:v>
                </c:pt>
                <c:pt idx="589">
                  <c:v>40213</c:v>
                </c:pt>
                <c:pt idx="590">
                  <c:v>40214</c:v>
                </c:pt>
                <c:pt idx="591">
                  <c:v>40217</c:v>
                </c:pt>
                <c:pt idx="592">
                  <c:v>40218</c:v>
                </c:pt>
                <c:pt idx="593">
                  <c:v>40219</c:v>
                </c:pt>
                <c:pt idx="594">
                  <c:v>40220</c:v>
                </c:pt>
                <c:pt idx="595">
                  <c:v>40221</c:v>
                </c:pt>
                <c:pt idx="596">
                  <c:v>40225</c:v>
                </c:pt>
                <c:pt idx="597">
                  <c:v>40226</c:v>
                </c:pt>
                <c:pt idx="598">
                  <c:v>40227</c:v>
                </c:pt>
                <c:pt idx="599">
                  <c:v>40228</c:v>
                </c:pt>
                <c:pt idx="600">
                  <c:v>40231</c:v>
                </c:pt>
                <c:pt idx="601">
                  <c:v>40232</c:v>
                </c:pt>
                <c:pt idx="602">
                  <c:v>40233</c:v>
                </c:pt>
                <c:pt idx="603">
                  <c:v>40234</c:v>
                </c:pt>
                <c:pt idx="604">
                  <c:v>40235</c:v>
                </c:pt>
                <c:pt idx="605">
                  <c:v>40238</c:v>
                </c:pt>
                <c:pt idx="606">
                  <c:v>40239</c:v>
                </c:pt>
                <c:pt idx="607">
                  <c:v>40240</c:v>
                </c:pt>
                <c:pt idx="608">
                  <c:v>40241</c:v>
                </c:pt>
                <c:pt idx="609">
                  <c:v>40242</c:v>
                </c:pt>
                <c:pt idx="610">
                  <c:v>40245</c:v>
                </c:pt>
                <c:pt idx="611">
                  <c:v>40246</c:v>
                </c:pt>
                <c:pt idx="612">
                  <c:v>40247</c:v>
                </c:pt>
                <c:pt idx="613">
                  <c:v>40248</c:v>
                </c:pt>
                <c:pt idx="614">
                  <c:v>40249</c:v>
                </c:pt>
                <c:pt idx="615">
                  <c:v>40252</c:v>
                </c:pt>
                <c:pt idx="616">
                  <c:v>40253</c:v>
                </c:pt>
                <c:pt idx="617">
                  <c:v>40254</c:v>
                </c:pt>
                <c:pt idx="618">
                  <c:v>40255</c:v>
                </c:pt>
                <c:pt idx="619">
                  <c:v>40256</c:v>
                </c:pt>
                <c:pt idx="620">
                  <c:v>40259</c:v>
                </c:pt>
                <c:pt idx="621">
                  <c:v>40260</c:v>
                </c:pt>
                <c:pt idx="622">
                  <c:v>40261</c:v>
                </c:pt>
                <c:pt idx="623">
                  <c:v>40262</c:v>
                </c:pt>
                <c:pt idx="624">
                  <c:v>40263</c:v>
                </c:pt>
                <c:pt idx="625">
                  <c:v>40266</c:v>
                </c:pt>
                <c:pt idx="626">
                  <c:v>40267</c:v>
                </c:pt>
                <c:pt idx="627">
                  <c:v>40268</c:v>
                </c:pt>
                <c:pt idx="628">
                  <c:v>40269</c:v>
                </c:pt>
                <c:pt idx="629">
                  <c:v>40273</c:v>
                </c:pt>
                <c:pt idx="630">
                  <c:v>40274</c:v>
                </c:pt>
                <c:pt idx="631">
                  <c:v>40275</c:v>
                </c:pt>
                <c:pt idx="632">
                  <c:v>40276</c:v>
                </c:pt>
                <c:pt idx="633">
                  <c:v>40277</c:v>
                </c:pt>
                <c:pt idx="634">
                  <c:v>40280</c:v>
                </c:pt>
                <c:pt idx="635">
                  <c:v>40281</c:v>
                </c:pt>
                <c:pt idx="636">
                  <c:v>40282</c:v>
                </c:pt>
                <c:pt idx="637">
                  <c:v>40283</c:v>
                </c:pt>
                <c:pt idx="638">
                  <c:v>40284</c:v>
                </c:pt>
                <c:pt idx="639">
                  <c:v>40287</c:v>
                </c:pt>
                <c:pt idx="640">
                  <c:v>40288</c:v>
                </c:pt>
                <c:pt idx="641">
                  <c:v>40289</c:v>
                </c:pt>
                <c:pt idx="642">
                  <c:v>40290</c:v>
                </c:pt>
                <c:pt idx="643">
                  <c:v>40291</c:v>
                </c:pt>
                <c:pt idx="644">
                  <c:v>40294</c:v>
                </c:pt>
                <c:pt idx="645">
                  <c:v>40295</c:v>
                </c:pt>
                <c:pt idx="646">
                  <c:v>40296</c:v>
                </c:pt>
                <c:pt idx="647">
                  <c:v>40297</c:v>
                </c:pt>
                <c:pt idx="648">
                  <c:v>40298</c:v>
                </c:pt>
                <c:pt idx="649">
                  <c:v>40301</c:v>
                </c:pt>
                <c:pt idx="650">
                  <c:v>40302</c:v>
                </c:pt>
                <c:pt idx="651">
                  <c:v>40303</c:v>
                </c:pt>
                <c:pt idx="652">
                  <c:v>40304</c:v>
                </c:pt>
                <c:pt idx="653">
                  <c:v>40305</c:v>
                </c:pt>
                <c:pt idx="654">
                  <c:v>40308</c:v>
                </c:pt>
                <c:pt idx="655">
                  <c:v>40309</c:v>
                </c:pt>
                <c:pt idx="656">
                  <c:v>40310</c:v>
                </c:pt>
                <c:pt idx="657">
                  <c:v>40311</c:v>
                </c:pt>
                <c:pt idx="658">
                  <c:v>40312</c:v>
                </c:pt>
                <c:pt idx="659">
                  <c:v>40315</c:v>
                </c:pt>
                <c:pt idx="660">
                  <c:v>40316</c:v>
                </c:pt>
                <c:pt idx="661">
                  <c:v>40317</c:v>
                </c:pt>
                <c:pt idx="662">
                  <c:v>40318</c:v>
                </c:pt>
                <c:pt idx="663">
                  <c:v>40319</c:v>
                </c:pt>
                <c:pt idx="664">
                  <c:v>40322</c:v>
                </c:pt>
                <c:pt idx="665">
                  <c:v>40323</c:v>
                </c:pt>
                <c:pt idx="666">
                  <c:v>40324</c:v>
                </c:pt>
                <c:pt idx="667">
                  <c:v>40325</c:v>
                </c:pt>
                <c:pt idx="668">
                  <c:v>40326</c:v>
                </c:pt>
                <c:pt idx="669">
                  <c:v>40330</c:v>
                </c:pt>
                <c:pt idx="670">
                  <c:v>40331</c:v>
                </c:pt>
                <c:pt idx="671">
                  <c:v>40332</c:v>
                </c:pt>
                <c:pt idx="672">
                  <c:v>40333</c:v>
                </c:pt>
                <c:pt idx="673">
                  <c:v>40336</c:v>
                </c:pt>
                <c:pt idx="674">
                  <c:v>40337</c:v>
                </c:pt>
                <c:pt idx="675">
                  <c:v>40338</c:v>
                </c:pt>
                <c:pt idx="676">
                  <c:v>40339</c:v>
                </c:pt>
                <c:pt idx="677">
                  <c:v>40340</c:v>
                </c:pt>
                <c:pt idx="678">
                  <c:v>40343</c:v>
                </c:pt>
                <c:pt idx="679">
                  <c:v>40344</c:v>
                </c:pt>
                <c:pt idx="680">
                  <c:v>40345</c:v>
                </c:pt>
                <c:pt idx="681">
                  <c:v>40346</c:v>
                </c:pt>
                <c:pt idx="682">
                  <c:v>40347</c:v>
                </c:pt>
                <c:pt idx="683">
                  <c:v>40350</c:v>
                </c:pt>
                <c:pt idx="684">
                  <c:v>40351</c:v>
                </c:pt>
                <c:pt idx="685">
                  <c:v>40352</c:v>
                </c:pt>
                <c:pt idx="686">
                  <c:v>40353</c:v>
                </c:pt>
                <c:pt idx="687">
                  <c:v>40354</c:v>
                </c:pt>
                <c:pt idx="688">
                  <c:v>40357</c:v>
                </c:pt>
                <c:pt idx="689">
                  <c:v>40358</c:v>
                </c:pt>
                <c:pt idx="690">
                  <c:v>40359</c:v>
                </c:pt>
                <c:pt idx="691">
                  <c:v>40360</c:v>
                </c:pt>
                <c:pt idx="692">
                  <c:v>40361</c:v>
                </c:pt>
                <c:pt idx="693">
                  <c:v>40365</c:v>
                </c:pt>
                <c:pt idx="694">
                  <c:v>40366</c:v>
                </c:pt>
                <c:pt idx="695">
                  <c:v>40367</c:v>
                </c:pt>
                <c:pt idx="696">
                  <c:v>40368</c:v>
                </c:pt>
                <c:pt idx="697">
                  <c:v>40371</c:v>
                </c:pt>
                <c:pt idx="698">
                  <c:v>40372</c:v>
                </c:pt>
                <c:pt idx="699">
                  <c:v>40373</c:v>
                </c:pt>
                <c:pt idx="700">
                  <c:v>40374</c:v>
                </c:pt>
                <c:pt idx="701">
                  <c:v>40375</c:v>
                </c:pt>
                <c:pt idx="702">
                  <c:v>40378</c:v>
                </c:pt>
                <c:pt idx="703">
                  <c:v>40379</c:v>
                </c:pt>
                <c:pt idx="704">
                  <c:v>40380</c:v>
                </c:pt>
                <c:pt idx="705">
                  <c:v>40381</c:v>
                </c:pt>
                <c:pt idx="706">
                  <c:v>40382</c:v>
                </c:pt>
                <c:pt idx="707">
                  <c:v>40385</c:v>
                </c:pt>
                <c:pt idx="708">
                  <c:v>40386</c:v>
                </c:pt>
                <c:pt idx="709">
                  <c:v>40387</c:v>
                </c:pt>
                <c:pt idx="710">
                  <c:v>40388</c:v>
                </c:pt>
                <c:pt idx="711">
                  <c:v>40389</c:v>
                </c:pt>
                <c:pt idx="712">
                  <c:v>40392</c:v>
                </c:pt>
                <c:pt idx="713">
                  <c:v>40393</c:v>
                </c:pt>
                <c:pt idx="714">
                  <c:v>40394</c:v>
                </c:pt>
                <c:pt idx="715">
                  <c:v>40395</c:v>
                </c:pt>
                <c:pt idx="716">
                  <c:v>40396</c:v>
                </c:pt>
                <c:pt idx="717">
                  <c:v>40399</c:v>
                </c:pt>
                <c:pt idx="718">
                  <c:v>40400</c:v>
                </c:pt>
                <c:pt idx="719">
                  <c:v>40401</c:v>
                </c:pt>
                <c:pt idx="720">
                  <c:v>40402</c:v>
                </c:pt>
                <c:pt idx="721">
                  <c:v>40403</c:v>
                </c:pt>
                <c:pt idx="722">
                  <c:v>40406</c:v>
                </c:pt>
                <c:pt idx="723">
                  <c:v>40407</c:v>
                </c:pt>
                <c:pt idx="724">
                  <c:v>40408</c:v>
                </c:pt>
                <c:pt idx="725">
                  <c:v>40409</c:v>
                </c:pt>
                <c:pt idx="726">
                  <c:v>40410</c:v>
                </c:pt>
                <c:pt idx="727">
                  <c:v>40413</c:v>
                </c:pt>
                <c:pt idx="728">
                  <c:v>40414</c:v>
                </c:pt>
                <c:pt idx="729">
                  <c:v>40415</c:v>
                </c:pt>
                <c:pt idx="730">
                  <c:v>40416</c:v>
                </c:pt>
                <c:pt idx="731">
                  <c:v>40417</c:v>
                </c:pt>
                <c:pt idx="732">
                  <c:v>40420</c:v>
                </c:pt>
                <c:pt idx="733">
                  <c:v>40421</c:v>
                </c:pt>
                <c:pt idx="734">
                  <c:v>40422</c:v>
                </c:pt>
                <c:pt idx="735">
                  <c:v>40423</c:v>
                </c:pt>
                <c:pt idx="736">
                  <c:v>40424</c:v>
                </c:pt>
                <c:pt idx="737">
                  <c:v>40428</c:v>
                </c:pt>
                <c:pt idx="738">
                  <c:v>40429</c:v>
                </c:pt>
                <c:pt idx="739">
                  <c:v>40430</c:v>
                </c:pt>
                <c:pt idx="740">
                  <c:v>40431</c:v>
                </c:pt>
                <c:pt idx="741">
                  <c:v>40434</c:v>
                </c:pt>
                <c:pt idx="742">
                  <c:v>40435</c:v>
                </c:pt>
                <c:pt idx="743">
                  <c:v>40436</c:v>
                </c:pt>
                <c:pt idx="744">
                  <c:v>40437</c:v>
                </c:pt>
                <c:pt idx="745">
                  <c:v>40438</c:v>
                </c:pt>
                <c:pt idx="746">
                  <c:v>40441</c:v>
                </c:pt>
                <c:pt idx="747">
                  <c:v>40442</c:v>
                </c:pt>
                <c:pt idx="748">
                  <c:v>40443</c:v>
                </c:pt>
                <c:pt idx="749">
                  <c:v>40444</c:v>
                </c:pt>
                <c:pt idx="750">
                  <c:v>40445</c:v>
                </c:pt>
                <c:pt idx="751">
                  <c:v>40448</c:v>
                </c:pt>
                <c:pt idx="752">
                  <c:v>40449</c:v>
                </c:pt>
                <c:pt idx="753">
                  <c:v>40450</c:v>
                </c:pt>
                <c:pt idx="754">
                  <c:v>40451</c:v>
                </c:pt>
                <c:pt idx="755">
                  <c:v>40452</c:v>
                </c:pt>
              </c:numCache>
            </c:numRef>
          </c:cat>
          <c:val>
            <c:numRef>
              <c:f>'3.1'!$E$4:$E$759</c:f>
              <c:numCache>
                <c:formatCode>0.00</c:formatCode>
                <c:ptCount val="756"/>
                <c:pt idx="0">
                  <c:v>1539.5898</c:v>
                </c:pt>
                <c:pt idx="1">
                  <c:v>1542.8398</c:v>
                </c:pt>
                <c:pt idx="2">
                  <c:v>1557.5898</c:v>
                </c:pt>
                <c:pt idx="3">
                  <c:v>1552.5798</c:v>
                </c:pt>
                <c:pt idx="4">
                  <c:v>1565.1498999999999</c:v>
                </c:pt>
                <c:pt idx="5">
                  <c:v>1562.47</c:v>
                </c:pt>
                <c:pt idx="6">
                  <c:v>1554.4099000000001</c:v>
                </c:pt>
                <c:pt idx="7">
                  <c:v>1561.7998</c:v>
                </c:pt>
                <c:pt idx="8">
                  <c:v>1548.71</c:v>
                </c:pt>
                <c:pt idx="9">
                  <c:v>1538.5298</c:v>
                </c:pt>
                <c:pt idx="10">
                  <c:v>1541.24</c:v>
                </c:pt>
                <c:pt idx="11">
                  <c:v>1540.0798</c:v>
                </c:pt>
                <c:pt idx="12">
                  <c:v>1500.6298999999999</c:v>
                </c:pt>
                <c:pt idx="13">
                  <c:v>1506.3298</c:v>
                </c:pt>
                <c:pt idx="14">
                  <c:v>1519.5898</c:v>
                </c:pt>
                <c:pt idx="15">
                  <c:v>1515.8798999999999</c:v>
                </c:pt>
                <c:pt idx="16">
                  <c:v>1514.3998999999999</c:v>
                </c:pt>
                <c:pt idx="17">
                  <c:v>1535.2798</c:v>
                </c:pt>
                <c:pt idx="18">
                  <c:v>1540.98</c:v>
                </c:pt>
                <c:pt idx="19">
                  <c:v>1531.0198</c:v>
                </c:pt>
                <c:pt idx="20">
                  <c:v>1549.3798999999999</c:v>
                </c:pt>
                <c:pt idx="21">
                  <c:v>1508.4399000000001</c:v>
                </c:pt>
                <c:pt idx="22">
                  <c:v>1509.6498999999999</c:v>
                </c:pt>
                <c:pt idx="23">
                  <c:v>1502.1699000000001</c:v>
                </c:pt>
                <c:pt idx="24">
                  <c:v>1520.2698</c:v>
                </c:pt>
                <c:pt idx="25">
                  <c:v>1475.6198999999999</c:v>
                </c:pt>
                <c:pt idx="26">
                  <c:v>1474.7698</c:v>
                </c:pt>
                <c:pt idx="27">
                  <c:v>1453.7</c:v>
                </c:pt>
                <c:pt idx="28">
                  <c:v>1439.1799000000001</c:v>
                </c:pt>
                <c:pt idx="29">
                  <c:v>1481.0498</c:v>
                </c:pt>
                <c:pt idx="30">
                  <c:v>1470.5798</c:v>
                </c:pt>
                <c:pt idx="31">
                  <c:v>1451.1498999999999</c:v>
                </c:pt>
                <c:pt idx="32">
                  <c:v>1458.74</c:v>
                </c:pt>
                <c:pt idx="33">
                  <c:v>1433.2698</c:v>
                </c:pt>
                <c:pt idx="34">
                  <c:v>1439.7</c:v>
                </c:pt>
                <c:pt idx="35">
                  <c:v>1416.7698</c:v>
                </c:pt>
                <c:pt idx="36">
                  <c:v>1440.7</c:v>
                </c:pt>
                <c:pt idx="37">
                  <c:v>1407.22</c:v>
                </c:pt>
                <c:pt idx="38">
                  <c:v>1428.23</c:v>
                </c:pt>
                <c:pt idx="39">
                  <c:v>1469.0198</c:v>
                </c:pt>
                <c:pt idx="40">
                  <c:v>1469.72</c:v>
                </c:pt>
                <c:pt idx="41">
                  <c:v>1481.1398999999999</c:v>
                </c:pt>
                <c:pt idx="42">
                  <c:v>1472.4199000000001</c:v>
                </c:pt>
                <c:pt idx="43">
                  <c:v>1462.7898</c:v>
                </c:pt>
                <c:pt idx="44">
                  <c:v>1485.0098</c:v>
                </c:pt>
                <c:pt idx="45">
                  <c:v>1507.3398</c:v>
                </c:pt>
                <c:pt idx="46">
                  <c:v>1504.6599000000001</c:v>
                </c:pt>
                <c:pt idx="47">
                  <c:v>1515.96</c:v>
                </c:pt>
                <c:pt idx="48">
                  <c:v>1477.6498999999999</c:v>
                </c:pt>
                <c:pt idx="49">
                  <c:v>1486.5898</c:v>
                </c:pt>
                <c:pt idx="50">
                  <c:v>1488.4099000000001</c:v>
                </c:pt>
                <c:pt idx="51">
                  <c:v>1467.95</c:v>
                </c:pt>
                <c:pt idx="52">
                  <c:v>1445.8998999999999</c:v>
                </c:pt>
                <c:pt idx="53">
                  <c:v>1454.98</c:v>
                </c:pt>
                <c:pt idx="54">
                  <c:v>1453</c:v>
                </c:pt>
                <c:pt idx="55">
                  <c:v>1460.1198999999999</c:v>
                </c:pt>
                <c:pt idx="56">
                  <c:v>1484.46</c:v>
                </c:pt>
                <c:pt idx="57">
                  <c:v>1496.45</c:v>
                </c:pt>
                <c:pt idx="58">
                  <c:v>1497.6599000000001</c:v>
                </c:pt>
                <c:pt idx="59">
                  <c:v>1476.3698999999999</c:v>
                </c:pt>
                <c:pt idx="60">
                  <c:v>1478.49</c:v>
                </c:pt>
                <c:pt idx="61">
                  <c:v>1468.3598999999999</c:v>
                </c:pt>
                <c:pt idx="62">
                  <c:v>1447.1599000000001</c:v>
                </c:pt>
                <c:pt idx="63">
                  <c:v>1447.1599000000001</c:v>
                </c:pt>
                <c:pt idx="64">
                  <c:v>1411.6298999999999</c:v>
                </c:pt>
                <c:pt idx="65">
                  <c:v>1416.1799000000001</c:v>
                </c:pt>
                <c:pt idx="66">
                  <c:v>1390.1899000000001</c:v>
                </c:pt>
                <c:pt idx="67">
                  <c:v>1409.1298999999999</c:v>
                </c:pt>
                <c:pt idx="68">
                  <c:v>1420.3298</c:v>
                </c:pt>
                <c:pt idx="69">
                  <c:v>1401.0198</c:v>
                </c:pt>
                <c:pt idx="70">
                  <c:v>1416.25</c:v>
                </c:pt>
                <c:pt idx="71">
                  <c:v>1380.95</c:v>
                </c:pt>
                <c:pt idx="72">
                  <c:v>1373.2</c:v>
                </c:pt>
                <c:pt idx="73">
                  <c:v>1333.25</c:v>
                </c:pt>
                <c:pt idx="74">
                  <c:v>1325.1899000000001</c:v>
                </c:pt>
                <c:pt idx="75">
                  <c:v>1310.5</c:v>
                </c:pt>
                <c:pt idx="76">
                  <c:v>1338.5998999999999</c:v>
                </c:pt>
                <c:pt idx="77">
                  <c:v>1352.0698</c:v>
                </c:pt>
                <c:pt idx="78">
                  <c:v>1330.6098999999999</c:v>
                </c:pt>
                <c:pt idx="79">
                  <c:v>1353.97</c:v>
                </c:pt>
                <c:pt idx="80">
                  <c:v>1362.2998</c:v>
                </c:pt>
                <c:pt idx="81">
                  <c:v>1355.8098</c:v>
                </c:pt>
                <c:pt idx="82">
                  <c:v>1378.5498</c:v>
                </c:pt>
                <c:pt idx="83">
                  <c:v>1395.4199000000001</c:v>
                </c:pt>
                <c:pt idx="84">
                  <c:v>1380.8198</c:v>
                </c:pt>
                <c:pt idx="85">
                  <c:v>1336.6398999999999</c:v>
                </c:pt>
                <c:pt idx="86">
                  <c:v>1326.45</c:v>
                </c:pt>
                <c:pt idx="87">
                  <c:v>1336.9099000000001</c:v>
                </c:pt>
                <c:pt idx="88">
                  <c:v>1331.2898</c:v>
                </c:pt>
                <c:pt idx="89">
                  <c:v>1339.1298999999999</c:v>
                </c:pt>
                <c:pt idx="90">
                  <c:v>1348.8598999999999</c:v>
                </c:pt>
                <c:pt idx="91">
                  <c:v>1367.21</c:v>
                </c:pt>
                <c:pt idx="92">
                  <c:v>1348.8598999999999</c:v>
                </c:pt>
                <c:pt idx="93">
                  <c:v>1349.99</c:v>
                </c:pt>
                <c:pt idx="94">
                  <c:v>1348.7798</c:v>
                </c:pt>
                <c:pt idx="95">
                  <c:v>1360.0298</c:v>
                </c:pt>
                <c:pt idx="96">
                  <c:v>1342.5298</c:v>
                </c:pt>
                <c:pt idx="97">
                  <c:v>1353.1098999999999</c:v>
                </c:pt>
                <c:pt idx="98">
                  <c:v>1371.7998</c:v>
                </c:pt>
                <c:pt idx="99">
                  <c:v>1381.2898</c:v>
                </c:pt>
                <c:pt idx="100">
                  <c:v>1380.0198</c:v>
                </c:pt>
                <c:pt idx="101">
                  <c:v>1367.6799000000001</c:v>
                </c:pt>
                <c:pt idx="102">
                  <c:v>1330.6298999999999</c:v>
                </c:pt>
                <c:pt idx="103">
                  <c:v>1331.3398</c:v>
                </c:pt>
                <c:pt idx="104">
                  <c:v>1326.75</c:v>
                </c:pt>
                <c:pt idx="105">
                  <c:v>1333.7</c:v>
                </c:pt>
                <c:pt idx="106">
                  <c:v>1304.3398</c:v>
                </c:pt>
                <c:pt idx="107">
                  <c:v>1293.3698999999999</c:v>
                </c:pt>
                <c:pt idx="108">
                  <c:v>1273.3698999999999</c:v>
                </c:pt>
                <c:pt idx="109">
                  <c:v>1320.6498999999999</c:v>
                </c:pt>
                <c:pt idx="110">
                  <c:v>1308.7698</c:v>
                </c:pt>
                <c:pt idx="111">
                  <c:v>1315.48</c:v>
                </c:pt>
                <c:pt idx="112">
                  <c:v>1288.1398999999999</c:v>
                </c:pt>
                <c:pt idx="113">
                  <c:v>1276.5998999999999</c:v>
                </c:pt>
                <c:pt idx="114">
                  <c:v>1330.74</c:v>
                </c:pt>
                <c:pt idx="115">
                  <c:v>1298.4199000000001</c:v>
                </c:pt>
                <c:pt idx="116">
                  <c:v>1329.5098</c:v>
                </c:pt>
                <c:pt idx="117">
                  <c:v>1349.8798999999999</c:v>
                </c:pt>
                <c:pt idx="118">
                  <c:v>1352.99</c:v>
                </c:pt>
                <c:pt idx="119">
                  <c:v>1341.1298999999999</c:v>
                </c:pt>
                <c:pt idx="120">
                  <c:v>1325.7598</c:v>
                </c:pt>
                <c:pt idx="121">
                  <c:v>1315.22</c:v>
                </c:pt>
                <c:pt idx="122">
                  <c:v>1322.7</c:v>
                </c:pt>
                <c:pt idx="123">
                  <c:v>1370.1799000000001</c:v>
                </c:pt>
                <c:pt idx="124">
                  <c:v>1367.5298</c:v>
                </c:pt>
                <c:pt idx="125">
                  <c:v>1369.3098</c:v>
                </c:pt>
                <c:pt idx="126">
                  <c:v>1370.3998999999999</c:v>
                </c:pt>
                <c:pt idx="127">
                  <c:v>1372.5398</c:v>
                </c:pt>
                <c:pt idx="128">
                  <c:v>1365.5398</c:v>
                </c:pt>
                <c:pt idx="129">
                  <c:v>1354.49</c:v>
                </c:pt>
                <c:pt idx="130">
                  <c:v>1360.5498</c:v>
                </c:pt>
                <c:pt idx="131">
                  <c:v>1332.8298</c:v>
                </c:pt>
                <c:pt idx="132">
                  <c:v>1328.3198</c:v>
                </c:pt>
                <c:pt idx="133">
                  <c:v>1334.4299000000001</c:v>
                </c:pt>
                <c:pt idx="134">
                  <c:v>1364.71</c:v>
                </c:pt>
                <c:pt idx="135">
                  <c:v>1365.5598</c:v>
                </c:pt>
                <c:pt idx="136">
                  <c:v>1390.3298</c:v>
                </c:pt>
                <c:pt idx="137">
                  <c:v>1388.1699000000001</c:v>
                </c:pt>
                <c:pt idx="138">
                  <c:v>1375.9399000000001</c:v>
                </c:pt>
                <c:pt idx="139">
                  <c:v>1379.9299000000001</c:v>
                </c:pt>
                <c:pt idx="140">
                  <c:v>1388.8198</c:v>
                </c:pt>
                <c:pt idx="141">
                  <c:v>1397.8398</c:v>
                </c:pt>
                <c:pt idx="142">
                  <c:v>1396.3698999999999</c:v>
                </c:pt>
                <c:pt idx="143">
                  <c:v>1390.9399000000001</c:v>
                </c:pt>
                <c:pt idx="144">
                  <c:v>1385.5898</c:v>
                </c:pt>
                <c:pt idx="145">
                  <c:v>1409.3398</c:v>
                </c:pt>
                <c:pt idx="146">
                  <c:v>1413.8998999999999</c:v>
                </c:pt>
                <c:pt idx="147">
                  <c:v>1407.49</c:v>
                </c:pt>
                <c:pt idx="148">
                  <c:v>1418.2598</c:v>
                </c:pt>
                <c:pt idx="149">
                  <c:v>1392.5698</c:v>
                </c:pt>
                <c:pt idx="150">
                  <c:v>1397.6799000000001</c:v>
                </c:pt>
                <c:pt idx="151">
                  <c:v>1388.2798</c:v>
                </c:pt>
                <c:pt idx="152">
                  <c:v>1403.5798</c:v>
                </c:pt>
                <c:pt idx="153">
                  <c:v>1403.0398</c:v>
                </c:pt>
                <c:pt idx="154">
                  <c:v>1408.6599000000001</c:v>
                </c:pt>
                <c:pt idx="155">
                  <c:v>1423.5698</c:v>
                </c:pt>
                <c:pt idx="156">
                  <c:v>1425.3498999999999</c:v>
                </c:pt>
                <c:pt idx="157">
                  <c:v>1426.6298999999999</c:v>
                </c:pt>
                <c:pt idx="158">
                  <c:v>1413.3998999999999</c:v>
                </c:pt>
                <c:pt idx="159">
                  <c:v>1390.71</c:v>
                </c:pt>
                <c:pt idx="160">
                  <c:v>1394.3498999999999</c:v>
                </c:pt>
                <c:pt idx="161">
                  <c:v>1375.9299000000001</c:v>
                </c:pt>
                <c:pt idx="162">
                  <c:v>1385.3498999999999</c:v>
                </c:pt>
                <c:pt idx="163">
                  <c:v>1390.8398</c:v>
                </c:pt>
                <c:pt idx="164">
                  <c:v>1398.2598</c:v>
                </c:pt>
                <c:pt idx="165">
                  <c:v>1400.3798999999999</c:v>
                </c:pt>
                <c:pt idx="166">
                  <c:v>1385.6699000000001</c:v>
                </c:pt>
                <c:pt idx="167">
                  <c:v>1377.6498999999999</c:v>
                </c:pt>
                <c:pt idx="168">
                  <c:v>1377.2</c:v>
                </c:pt>
                <c:pt idx="169">
                  <c:v>1404.0498</c:v>
                </c:pt>
                <c:pt idx="170">
                  <c:v>1360.6799000000001</c:v>
                </c:pt>
                <c:pt idx="171">
                  <c:v>1361.7598</c:v>
                </c:pt>
                <c:pt idx="172">
                  <c:v>1358.4399000000001</c:v>
                </c:pt>
                <c:pt idx="173">
                  <c:v>1335.49</c:v>
                </c:pt>
                <c:pt idx="174">
                  <c:v>1339.8698999999999</c:v>
                </c:pt>
                <c:pt idx="175">
                  <c:v>1360.0298</c:v>
                </c:pt>
                <c:pt idx="176">
                  <c:v>1360.1398999999999</c:v>
                </c:pt>
                <c:pt idx="177">
                  <c:v>1350.9299000000001</c:v>
                </c:pt>
                <c:pt idx="178">
                  <c:v>1337.8098</c:v>
                </c:pt>
                <c:pt idx="179">
                  <c:v>1342.8298</c:v>
                </c:pt>
                <c:pt idx="180">
                  <c:v>1317.9299000000001</c:v>
                </c:pt>
                <c:pt idx="181">
                  <c:v>1318</c:v>
                </c:pt>
                <c:pt idx="182">
                  <c:v>1314.2898</c:v>
                </c:pt>
                <c:pt idx="183">
                  <c:v>1321.97</c:v>
                </c:pt>
                <c:pt idx="184">
                  <c:v>1283.1498999999999</c:v>
                </c:pt>
                <c:pt idx="185">
                  <c:v>1278.3798999999999</c:v>
                </c:pt>
                <c:pt idx="186">
                  <c:v>1280</c:v>
                </c:pt>
                <c:pt idx="187">
                  <c:v>1284.9099000000001</c:v>
                </c:pt>
                <c:pt idx="188">
                  <c:v>1261.5198</c:v>
                </c:pt>
                <c:pt idx="189">
                  <c:v>1262.8998999999999</c:v>
                </c:pt>
                <c:pt idx="190">
                  <c:v>1252.3098</c:v>
                </c:pt>
                <c:pt idx="191">
                  <c:v>1273.7</c:v>
                </c:pt>
                <c:pt idx="192">
                  <c:v>1244.6899000000001</c:v>
                </c:pt>
                <c:pt idx="193">
                  <c:v>1253.3898999999999</c:v>
                </c:pt>
                <c:pt idx="194">
                  <c:v>1239.49</c:v>
                </c:pt>
                <c:pt idx="195">
                  <c:v>1228.2998</c:v>
                </c:pt>
                <c:pt idx="196">
                  <c:v>1214.9099000000001</c:v>
                </c:pt>
                <c:pt idx="197">
                  <c:v>1245.3598999999999</c:v>
                </c:pt>
                <c:pt idx="198">
                  <c:v>1260.3198</c:v>
                </c:pt>
                <c:pt idx="199">
                  <c:v>1260.6799000000001</c:v>
                </c:pt>
                <c:pt idx="200">
                  <c:v>1260</c:v>
                </c:pt>
                <c:pt idx="201">
                  <c:v>1277</c:v>
                </c:pt>
                <c:pt idx="202">
                  <c:v>1282.1899000000001</c:v>
                </c:pt>
                <c:pt idx="203">
                  <c:v>1252.5398</c:v>
                </c:pt>
                <c:pt idx="204">
                  <c:v>1257.7598</c:v>
                </c:pt>
                <c:pt idx="205">
                  <c:v>1234.3698999999999</c:v>
                </c:pt>
                <c:pt idx="206">
                  <c:v>1263.2</c:v>
                </c:pt>
                <c:pt idx="207">
                  <c:v>1284.2598</c:v>
                </c:pt>
                <c:pt idx="208">
                  <c:v>1267.3798999999999</c:v>
                </c:pt>
                <c:pt idx="209">
                  <c:v>1260.3098</c:v>
                </c:pt>
                <c:pt idx="210">
                  <c:v>1249.0098</c:v>
                </c:pt>
                <c:pt idx="211">
                  <c:v>1284.8798999999999</c:v>
                </c:pt>
                <c:pt idx="212">
                  <c:v>1289.1899000000001</c:v>
                </c:pt>
                <c:pt idx="213">
                  <c:v>1266.0698</c:v>
                </c:pt>
                <c:pt idx="214">
                  <c:v>1296.3198</c:v>
                </c:pt>
                <c:pt idx="215">
                  <c:v>1305.3198</c:v>
                </c:pt>
                <c:pt idx="216">
                  <c:v>1289.5898</c:v>
                </c:pt>
                <c:pt idx="217">
                  <c:v>1285.8298</c:v>
                </c:pt>
                <c:pt idx="218">
                  <c:v>1292.9299000000001</c:v>
                </c:pt>
                <c:pt idx="219">
                  <c:v>1298.2</c:v>
                </c:pt>
                <c:pt idx="220">
                  <c:v>1278.5998999999999</c:v>
                </c:pt>
                <c:pt idx="221">
                  <c:v>1266.6899000000001</c:v>
                </c:pt>
                <c:pt idx="222">
                  <c:v>1274.5398</c:v>
                </c:pt>
                <c:pt idx="223">
                  <c:v>1277.72</c:v>
                </c:pt>
                <c:pt idx="224">
                  <c:v>1292.2</c:v>
                </c:pt>
                <c:pt idx="225">
                  <c:v>1266.8398</c:v>
                </c:pt>
                <c:pt idx="226">
                  <c:v>1271.5098</c:v>
                </c:pt>
                <c:pt idx="227">
                  <c:v>1281.6599000000001</c:v>
                </c:pt>
                <c:pt idx="228">
                  <c:v>1300.6799000000001</c:v>
                </c:pt>
                <c:pt idx="229">
                  <c:v>1282.8298</c:v>
                </c:pt>
                <c:pt idx="230">
                  <c:v>1277.5798</c:v>
                </c:pt>
                <c:pt idx="231">
                  <c:v>1274.98</c:v>
                </c:pt>
                <c:pt idx="232">
                  <c:v>1236.8298</c:v>
                </c:pt>
                <c:pt idx="233">
                  <c:v>1242.3098</c:v>
                </c:pt>
                <c:pt idx="234">
                  <c:v>1267.7898</c:v>
                </c:pt>
                <c:pt idx="235">
                  <c:v>1224.5098</c:v>
                </c:pt>
                <c:pt idx="236">
                  <c:v>1232.0398</c:v>
                </c:pt>
                <c:pt idx="237">
                  <c:v>1249.0498</c:v>
                </c:pt>
                <c:pt idx="238">
                  <c:v>1251.7</c:v>
                </c:pt>
                <c:pt idx="239">
                  <c:v>1192.7</c:v>
                </c:pt>
                <c:pt idx="240">
                  <c:v>1213.5898</c:v>
                </c:pt>
                <c:pt idx="241">
                  <c:v>1156.3898999999999</c:v>
                </c:pt>
                <c:pt idx="242">
                  <c:v>1206.5098</c:v>
                </c:pt>
                <c:pt idx="243">
                  <c:v>1255.0798</c:v>
                </c:pt>
                <c:pt idx="244">
                  <c:v>1207.0898</c:v>
                </c:pt>
                <c:pt idx="245">
                  <c:v>1188.22</c:v>
                </c:pt>
                <c:pt idx="246">
                  <c:v>1185.8698999999999</c:v>
                </c:pt>
                <c:pt idx="247">
                  <c:v>1209.1799000000001</c:v>
                </c:pt>
                <c:pt idx="248">
                  <c:v>1213.0098</c:v>
                </c:pt>
                <c:pt idx="249">
                  <c:v>1106.3898999999999</c:v>
                </c:pt>
                <c:pt idx="250">
                  <c:v>1166.3601000000001</c:v>
                </c:pt>
                <c:pt idx="251">
                  <c:v>1161.0598</c:v>
                </c:pt>
                <c:pt idx="252">
                  <c:v>1114.2798</c:v>
                </c:pt>
                <c:pt idx="253">
                  <c:v>1099.23</c:v>
                </c:pt>
                <c:pt idx="254">
                  <c:v>1056.8898999999999</c:v>
                </c:pt>
                <c:pt idx="255">
                  <c:v>996.23</c:v>
                </c:pt>
                <c:pt idx="256">
                  <c:v>984.93989999999997</c:v>
                </c:pt>
                <c:pt idx="257">
                  <c:v>909.91989999999998</c:v>
                </c:pt>
                <c:pt idx="258">
                  <c:v>899.22</c:v>
                </c:pt>
                <c:pt idx="259">
                  <c:v>1003.3499</c:v>
                </c:pt>
                <c:pt idx="260">
                  <c:v>998.00980000000004</c:v>
                </c:pt>
                <c:pt idx="261">
                  <c:v>907.83979999999997</c:v>
                </c:pt>
                <c:pt idx="262">
                  <c:v>946.42989999999998</c:v>
                </c:pt>
                <c:pt idx="263">
                  <c:v>940.5498</c:v>
                </c:pt>
                <c:pt idx="264">
                  <c:v>985.3999</c:v>
                </c:pt>
                <c:pt idx="265">
                  <c:v>955.0498</c:v>
                </c:pt>
                <c:pt idx="266">
                  <c:v>896.77980000000002</c:v>
                </c:pt>
                <c:pt idx="267">
                  <c:v>908.10990000000004</c:v>
                </c:pt>
                <c:pt idx="268">
                  <c:v>876.76980000000003</c:v>
                </c:pt>
                <c:pt idx="269">
                  <c:v>848.91989999999998</c:v>
                </c:pt>
                <c:pt idx="270">
                  <c:v>940.50980000000004</c:v>
                </c:pt>
                <c:pt idx="271">
                  <c:v>930.08979999999997</c:v>
                </c:pt>
                <c:pt idx="272">
                  <c:v>954.08979999999997</c:v>
                </c:pt>
                <c:pt idx="273">
                  <c:v>968.75</c:v>
                </c:pt>
                <c:pt idx="274">
                  <c:v>966.2998</c:v>
                </c:pt>
                <c:pt idx="275">
                  <c:v>1005.75</c:v>
                </c:pt>
                <c:pt idx="276">
                  <c:v>952.76980000000003</c:v>
                </c:pt>
                <c:pt idx="277">
                  <c:v>904.87990000000002</c:v>
                </c:pt>
                <c:pt idx="278">
                  <c:v>930.99</c:v>
                </c:pt>
                <c:pt idx="279">
                  <c:v>919.21</c:v>
                </c:pt>
                <c:pt idx="280">
                  <c:v>898.95</c:v>
                </c:pt>
                <c:pt idx="281">
                  <c:v>852.2998</c:v>
                </c:pt>
                <c:pt idx="282">
                  <c:v>911.28980000000001</c:v>
                </c:pt>
                <c:pt idx="283">
                  <c:v>873.28980000000001</c:v>
                </c:pt>
                <c:pt idx="284">
                  <c:v>850.75</c:v>
                </c:pt>
                <c:pt idx="285">
                  <c:v>859.11990000000003</c:v>
                </c:pt>
                <c:pt idx="286">
                  <c:v>806.57979999999998</c:v>
                </c:pt>
                <c:pt idx="287">
                  <c:v>752.43989999999997</c:v>
                </c:pt>
                <c:pt idx="288">
                  <c:v>800.02980000000002</c:v>
                </c:pt>
                <c:pt idx="289">
                  <c:v>851.8098</c:v>
                </c:pt>
                <c:pt idx="290">
                  <c:v>857.38990000000001</c:v>
                </c:pt>
                <c:pt idx="291">
                  <c:v>887.67989999999998</c:v>
                </c:pt>
                <c:pt idx="292">
                  <c:v>896.24</c:v>
                </c:pt>
                <c:pt idx="293">
                  <c:v>816.21</c:v>
                </c:pt>
                <c:pt idx="294">
                  <c:v>848.8098</c:v>
                </c:pt>
                <c:pt idx="295">
                  <c:v>870.74</c:v>
                </c:pt>
                <c:pt idx="296">
                  <c:v>845.22</c:v>
                </c:pt>
                <c:pt idx="297">
                  <c:v>876.06979999999999</c:v>
                </c:pt>
                <c:pt idx="298">
                  <c:v>909.7</c:v>
                </c:pt>
                <c:pt idx="299">
                  <c:v>888.66989999999998</c:v>
                </c:pt>
                <c:pt idx="300">
                  <c:v>899.24</c:v>
                </c:pt>
                <c:pt idx="301">
                  <c:v>873.58979999999997</c:v>
                </c:pt>
                <c:pt idx="302">
                  <c:v>879.73</c:v>
                </c:pt>
                <c:pt idx="303">
                  <c:v>868.56979999999999</c:v>
                </c:pt>
                <c:pt idx="304">
                  <c:v>913.17989999999998</c:v>
                </c:pt>
                <c:pt idx="305">
                  <c:v>904.41989999999998</c:v>
                </c:pt>
                <c:pt idx="306">
                  <c:v>885.27980000000002</c:v>
                </c:pt>
                <c:pt idx="307">
                  <c:v>887.87990000000002</c:v>
                </c:pt>
                <c:pt idx="308">
                  <c:v>871.62990000000002</c:v>
                </c:pt>
                <c:pt idx="309">
                  <c:v>863.15989999999999</c:v>
                </c:pt>
                <c:pt idx="310">
                  <c:v>868.1499</c:v>
                </c:pt>
                <c:pt idx="311">
                  <c:v>872.7998</c:v>
                </c:pt>
                <c:pt idx="312">
                  <c:v>869.41989999999998</c:v>
                </c:pt>
                <c:pt idx="313">
                  <c:v>890.63990000000001</c:v>
                </c:pt>
                <c:pt idx="314">
                  <c:v>903.25</c:v>
                </c:pt>
                <c:pt idx="315">
                  <c:v>931.7998</c:v>
                </c:pt>
                <c:pt idx="316">
                  <c:v>927.45</c:v>
                </c:pt>
                <c:pt idx="317">
                  <c:v>934.7</c:v>
                </c:pt>
                <c:pt idx="318">
                  <c:v>906.6499</c:v>
                </c:pt>
                <c:pt idx="319">
                  <c:v>909.73</c:v>
                </c:pt>
                <c:pt idx="320">
                  <c:v>890.34990000000005</c:v>
                </c:pt>
                <c:pt idx="321">
                  <c:v>870.25980000000004</c:v>
                </c:pt>
                <c:pt idx="322">
                  <c:v>871.78980000000001</c:v>
                </c:pt>
                <c:pt idx="323">
                  <c:v>842.61990000000003</c:v>
                </c:pt>
                <c:pt idx="324">
                  <c:v>843.74</c:v>
                </c:pt>
                <c:pt idx="325">
                  <c:v>850.11990000000003</c:v>
                </c:pt>
                <c:pt idx="326">
                  <c:v>805.22</c:v>
                </c:pt>
                <c:pt idx="327">
                  <c:v>840.24</c:v>
                </c:pt>
                <c:pt idx="328">
                  <c:v>827.5</c:v>
                </c:pt>
                <c:pt idx="329">
                  <c:v>831.95</c:v>
                </c:pt>
                <c:pt idx="330">
                  <c:v>836.56979999999999</c:v>
                </c:pt>
                <c:pt idx="331">
                  <c:v>845.71</c:v>
                </c:pt>
                <c:pt idx="332">
                  <c:v>874.08979999999997</c:v>
                </c:pt>
                <c:pt idx="333">
                  <c:v>845.13990000000001</c:v>
                </c:pt>
                <c:pt idx="334">
                  <c:v>825.87990000000002</c:v>
                </c:pt>
                <c:pt idx="335">
                  <c:v>825.43989999999997</c:v>
                </c:pt>
                <c:pt idx="336">
                  <c:v>838.50980000000004</c:v>
                </c:pt>
                <c:pt idx="337">
                  <c:v>832.23</c:v>
                </c:pt>
                <c:pt idx="338">
                  <c:v>845.84990000000005</c:v>
                </c:pt>
                <c:pt idx="339">
                  <c:v>868.59990000000005</c:v>
                </c:pt>
                <c:pt idx="340">
                  <c:v>869.88990000000001</c:v>
                </c:pt>
                <c:pt idx="341">
                  <c:v>827.15989999999999</c:v>
                </c:pt>
                <c:pt idx="342">
                  <c:v>833.74</c:v>
                </c:pt>
                <c:pt idx="343">
                  <c:v>835.18989999999997</c:v>
                </c:pt>
                <c:pt idx="344">
                  <c:v>826.83979999999997</c:v>
                </c:pt>
                <c:pt idx="345">
                  <c:v>789.16989999999998</c:v>
                </c:pt>
                <c:pt idx="346">
                  <c:v>788.41989999999998</c:v>
                </c:pt>
                <c:pt idx="347">
                  <c:v>778.93989999999997</c:v>
                </c:pt>
                <c:pt idx="348">
                  <c:v>770.0498</c:v>
                </c:pt>
                <c:pt idx="349">
                  <c:v>743.32979999999998</c:v>
                </c:pt>
                <c:pt idx="350">
                  <c:v>773.13990000000001</c:v>
                </c:pt>
                <c:pt idx="351">
                  <c:v>764.8999</c:v>
                </c:pt>
                <c:pt idx="352">
                  <c:v>752.82979999999998</c:v>
                </c:pt>
                <c:pt idx="353">
                  <c:v>735.08979999999997</c:v>
                </c:pt>
                <c:pt idx="354">
                  <c:v>700.81979999999999</c:v>
                </c:pt>
                <c:pt idx="355">
                  <c:v>696.32979999999998</c:v>
                </c:pt>
                <c:pt idx="356">
                  <c:v>712.86990000000003</c:v>
                </c:pt>
                <c:pt idx="357">
                  <c:v>682.5498</c:v>
                </c:pt>
                <c:pt idx="358">
                  <c:v>683.37990000000002</c:v>
                </c:pt>
                <c:pt idx="359">
                  <c:v>676.52980000000002</c:v>
                </c:pt>
                <c:pt idx="360">
                  <c:v>719.59990000000005</c:v>
                </c:pt>
                <c:pt idx="361">
                  <c:v>721.35990000000004</c:v>
                </c:pt>
                <c:pt idx="362">
                  <c:v>750.74</c:v>
                </c:pt>
                <c:pt idx="363">
                  <c:v>756.5498</c:v>
                </c:pt>
                <c:pt idx="364">
                  <c:v>753.88990000000001</c:v>
                </c:pt>
                <c:pt idx="365">
                  <c:v>778.11990000000003</c:v>
                </c:pt>
                <c:pt idx="366">
                  <c:v>794.34990000000005</c:v>
                </c:pt>
                <c:pt idx="367">
                  <c:v>784.03980000000001</c:v>
                </c:pt>
                <c:pt idx="368">
                  <c:v>768.53980000000001</c:v>
                </c:pt>
                <c:pt idx="369">
                  <c:v>822.91989999999998</c:v>
                </c:pt>
                <c:pt idx="370">
                  <c:v>806.11990000000003</c:v>
                </c:pt>
                <c:pt idx="371">
                  <c:v>813.87990000000002</c:v>
                </c:pt>
                <c:pt idx="372">
                  <c:v>832.85990000000004</c:v>
                </c:pt>
                <c:pt idx="373">
                  <c:v>815.93989999999997</c:v>
                </c:pt>
                <c:pt idx="374">
                  <c:v>787.52980000000002</c:v>
                </c:pt>
                <c:pt idx="375">
                  <c:v>797.86990000000003</c:v>
                </c:pt>
                <c:pt idx="376">
                  <c:v>811.07979999999998</c:v>
                </c:pt>
                <c:pt idx="377">
                  <c:v>834.37990000000002</c:v>
                </c:pt>
                <c:pt idx="378">
                  <c:v>842.5</c:v>
                </c:pt>
                <c:pt idx="379">
                  <c:v>835.48</c:v>
                </c:pt>
                <c:pt idx="380">
                  <c:v>815.5498</c:v>
                </c:pt>
                <c:pt idx="381">
                  <c:v>825.15989999999999</c:v>
                </c:pt>
                <c:pt idx="382">
                  <c:v>856.5598</c:v>
                </c:pt>
                <c:pt idx="383">
                  <c:v>858.73</c:v>
                </c:pt>
                <c:pt idx="384">
                  <c:v>841.5</c:v>
                </c:pt>
                <c:pt idx="385">
                  <c:v>852.0598</c:v>
                </c:pt>
                <c:pt idx="386">
                  <c:v>865.2998</c:v>
                </c:pt>
                <c:pt idx="387">
                  <c:v>869.59990000000005</c:v>
                </c:pt>
                <c:pt idx="388">
                  <c:v>832.38990000000001</c:v>
                </c:pt>
                <c:pt idx="389">
                  <c:v>850.07979999999998</c:v>
                </c:pt>
                <c:pt idx="390">
                  <c:v>843.5498</c:v>
                </c:pt>
                <c:pt idx="391">
                  <c:v>851.91989999999998</c:v>
                </c:pt>
                <c:pt idx="392">
                  <c:v>866.23</c:v>
                </c:pt>
                <c:pt idx="393">
                  <c:v>857.50980000000004</c:v>
                </c:pt>
                <c:pt idx="394">
                  <c:v>855.15989999999999</c:v>
                </c:pt>
                <c:pt idx="395">
                  <c:v>873.63990000000001</c:v>
                </c:pt>
                <c:pt idx="396">
                  <c:v>872.8098</c:v>
                </c:pt>
                <c:pt idx="397">
                  <c:v>877.51980000000003</c:v>
                </c:pt>
                <c:pt idx="398">
                  <c:v>907.24</c:v>
                </c:pt>
                <c:pt idx="399">
                  <c:v>903.7998</c:v>
                </c:pt>
                <c:pt idx="400">
                  <c:v>919.52980000000002</c:v>
                </c:pt>
                <c:pt idx="401">
                  <c:v>907.38990000000001</c:v>
                </c:pt>
                <c:pt idx="402">
                  <c:v>929.23</c:v>
                </c:pt>
                <c:pt idx="403">
                  <c:v>909.24</c:v>
                </c:pt>
                <c:pt idx="404">
                  <c:v>908.34990000000005</c:v>
                </c:pt>
                <c:pt idx="405">
                  <c:v>883.91989999999998</c:v>
                </c:pt>
                <c:pt idx="406">
                  <c:v>893.06979999999999</c:v>
                </c:pt>
                <c:pt idx="407">
                  <c:v>882.87990000000002</c:v>
                </c:pt>
                <c:pt idx="408">
                  <c:v>909.71</c:v>
                </c:pt>
                <c:pt idx="409">
                  <c:v>908.12990000000002</c:v>
                </c:pt>
                <c:pt idx="410">
                  <c:v>903.47</c:v>
                </c:pt>
                <c:pt idx="411">
                  <c:v>888.32979999999998</c:v>
                </c:pt>
                <c:pt idx="412">
                  <c:v>887</c:v>
                </c:pt>
                <c:pt idx="413">
                  <c:v>910.32979999999998</c:v>
                </c:pt>
                <c:pt idx="414">
                  <c:v>893.0598</c:v>
                </c:pt>
                <c:pt idx="415">
                  <c:v>906.82979999999998</c:v>
                </c:pt>
                <c:pt idx="416">
                  <c:v>919.13990000000001</c:v>
                </c:pt>
                <c:pt idx="417">
                  <c:v>942.86990000000003</c:v>
                </c:pt>
                <c:pt idx="418">
                  <c:v>944.74</c:v>
                </c:pt>
                <c:pt idx="419">
                  <c:v>931.75980000000004</c:v>
                </c:pt>
                <c:pt idx="420">
                  <c:v>942.46</c:v>
                </c:pt>
                <c:pt idx="421">
                  <c:v>940.08979999999997</c:v>
                </c:pt>
                <c:pt idx="422">
                  <c:v>939.13990000000001</c:v>
                </c:pt>
                <c:pt idx="423">
                  <c:v>942.42989999999998</c:v>
                </c:pt>
                <c:pt idx="424">
                  <c:v>939.1499</c:v>
                </c:pt>
                <c:pt idx="425">
                  <c:v>944.88990000000001</c:v>
                </c:pt>
                <c:pt idx="426">
                  <c:v>946.21</c:v>
                </c:pt>
                <c:pt idx="427">
                  <c:v>923.72</c:v>
                </c:pt>
                <c:pt idx="428">
                  <c:v>911.97</c:v>
                </c:pt>
                <c:pt idx="429">
                  <c:v>910.71</c:v>
                </c:pt>
                <c:pt idx="430">
                  <c:v>918.36990000000003</c:v>
                </c:pt>
                <c:pt idx="431">
                  <c:v>921.23</c:v>
                </c:pt>
                <c:pt idx="432">
                  <c:v>893.03980000000001</c:v>
                </c:pt>
                <c:pt idx="433">
                  <c:v>895.09990000000005</c:v>
                </c:pt>
                <c:pt idx="434">
                  <c:v>900.93989999999997</c:v>
                </c:pt>
                <c:pt idx="435">
                  <c:v>920.25980000000004</c:v>
                </c:pt>
                <c:pt idx="436">
                  <c:v>918.8999</c:v>
                </c:pt>
                <c:pt idx="437">
                  <c:v>927.23</c:v>
                </c:pt>
                <c:pt idx="438">
                  <c:v>919.31979999999999</c:v>
                </c:pt>
                <c:pt idx="439">
                  <c:v>923.32979999999998</c:v>
                </c:pt>
                <c:pt idx="440">
                  <c:v>896.41989999999998</c:v>
                </c:pt>
                <c:pt idx="441">
                  <c:v>898.72</c:v>
                </c:pt>
                <c:pt idx="442">
                  <c:v>881.02980000000002</c:v>
                </c:pt>
                <c:pt idx="443">
                  <c:v>879.5598</c:v>
                </c:pt>
                <c:pt idx="444">
                  <c:v>882.45</c:v>
                </c:pt>
                <c:pt idx="445">
                  <c:v>879.12990000000002</c:v>
                </c:pt>
                <c:pt idx="446">
                  <c:v>901.0498</c:v>
                </c:pt>
                <c:pt idx="447">
                  <c:v>905.83979999999997</c:v>
                </c:pt>
                <c:pt idx="448">
                  <c:v>932.67989999999998</c:v>
                </c:pt>
                <c:pt idx="449">
                  <c:v>940.74</c:v>
                </c:pt>
                <c:pt idx="450">
                  <c:v>940.37990000000002</c:v>
                </c:pt>
                <c:pt idx="451">
                  <c:v>951.12990000000002</c:v>
                </c:pt>
                <c:pt idx="452">
                  <c:v>954.57979999999998</c:v>
                </c:pt>
                <c:pt idx="453">
                  <c:v>954.06979999999999</c:v>
                </c:pt>
                <c:pt idx="454">
                  <c:v>976.28980000000001</c:v>
                </c:pt>
                <c:pt idx="455">
                  <c:v>979.25980000000004</c:v>
                </c:pt>
                <c:pt idx="456">
                  <c:v>982.17989999999998</c:v>
                </c:pt>
                <c:pt idx="457">
                  <c:v>979.61990000000003</c:v>
                </c:pt>
                <c:pt idx="458">
                  <c:v>975.1499</c:v>
                </c:pt>
                <c:pt idx="459">
                  <c:v>986.75</c:v>
                </c:pt>
                <c:pt idx="460">
                  <c:v>987.48</c:v>
                </c:pt>
                <c:pt idx="461">
                  <c:v>1002.6299</c:v>
                </c:pt>
                <c:pt idx="462">
                  <c:v>1005.6499</c:v>
                </c:pt>
                <c:pt idx="463">
                  <c:v>1002.72</c:v>
                </c:pt>
                <c:pt idx="464">
                  <c:v>997.07979999999998</c:v>
                </c:pt>
                <c:pt idx="465">
                  <c:v>1010.48</c:v>
                </c:pt>
                <c:pt idx="466">
                  <c:v>1007.0999</c:v>
                </c:pt>
                <c:pt idx="467">
                  <c:v>994.34990000000005</c:v>
                </c:pt>
                <c:pt idx="468">
                  <c:v>1005.8098</c:v>
                </c:pt>
                <c:pt idx="469">
                  <c:v>1012.73</c:v>
                </c:pt>
                <c:pt idx="470">
                  <c:v>1004.0898</c:v>
                </c:pt>
                <c:pt idx="471">
                  <c:v>979.73</c:v>
                </c:pt>
                <c:pt idx="472">
                  <c:v>989.66989999999998</c:v>
                </c:pt>
                <c:pt idx="473">
                  <c:v>996.46</c:v>
                </c:pt>
                <c:pt idx="474">
                  <c:v>1007.3699</c:v>
                </c:pt>
                <c:pt idx="475">
                  <c:v>1026.1298999999999</c:v>
                </c:pt>
                <c:pt idx="476">
                  <c:v>1025.5698</c:v>
                </c:pt>
                <c:pt idx="477">
                  <c:v>1028</c:v>
                </c:pt>
                <c:pt idx="478">
                  <c:v>1028.1198999999999</c:v>
                </c:pt>
                <c:pt idx="479">
                  <c:v>1030.98</c:v>
                </c:pt>
                <c:pt idx="480">
                  <c:v>1028.9299000000001</c:v>
                </c:pt>
                <c:pt idx="481">
                  <c:v>1020.6199</c:v>
                </c:pt>
                <c:pt idx="482">
                  <c:v>998.03980000000001</c:v>
                </c:pt>
                <c:pt idx="483">
                  <c:v>994.75</c:v>
                </c:pt>
                <c:pt idx="484">
                  <c:v>1003.24</c:v>
                </c:pt>
                <c:pt idx="485">
                  <c:v>1016.3999</c:v>
                </c:pt>
                <c:pt idx="486">
                  <c:v>1025.3898999999999</c:v>
                </c:pt>
                <c:pt idx="487">
                  <c:v>1033.3698999999999</c:v>
                </c:pt>
                <c:pt idx="488">
                  <c:v>1044.1398999999999</c:v>
                </c:pt>
                <c:pt idx="489">
                  <c:v>1042.73</c:v>
                </c:pt>
                <c:pt idx="490">
                  <c:v>1049.3398</c:v>
                </c:pt>
                <c:pt idx="491">
                  <c:v>1052.6298999999999</c:v>
                </c:pt>
                <c:pt idx="492">
                  <c:v>1068.7598</c:v>
                </c:pt>
                <c:pt idx="493">
                  <c:v>1065.49</c:v>
                </c:pt>
                <c:pt idx="494">
                  <c:v>1068.2998</c:v>
                </c:pt>
                <c:pt idx="495">
                  <c:v>1064.6599000000001</c:v>
                </c:pt>
                <c:pt idx="496">
                  <c:v>1071.6599000000001</c:v>
                </c:pt>
                <c:pt idx="497">
                  <c:v>1060.8698999999999</c:v>
                </c:pt>
                <c:pt idx="498">
                  <c:v>1050.7798</c:v>
                </c:pt>
                <c:pt idx="499">
                  <c:v>1044.3798999999999</c:v>
                </c:pt>
                <c:pt idx="500">
                  <c:v>1062.98</c:v>
                </c:pt>
                <c:pt idx="501">
                  <c:v>1060.6098999999999</c:v>
                </c:pt>
                <c:pt idx="502">
                  <c:v>1057.0798</c:v>
                </c:pt>
                <c:pt idx="503">
                  <c:v>1029.8498999999999</c:v>
                </c:pt>
                <c:pt idx="504">
                  <c:v>1025.21</c:v>
                </c:pt>
                <c:pt idx="505">
                  <c:v>1040.46</c:v>
                </c:pt>
                <c:pt idx="506">
                  <c:v>1054.72</c:v>
                </c:pt>
                <c:pt idx="507">
                  <c:v>1057.5798</c:v>
                </c:pt>
                <c:pt idx="508">
                  <c:v>1065.48</c:v>
                </c:pt>
                <c:pt idx="509">
                  <c:v>1071.49</c:v>
                </c:pt>
                <c:pt idx="510">
                  <c:v>1076.1899000000001</c:v>
                </c:pt>
                <c:pt idx="511">
                  <c:v>1073.1899000000001</c:v>
                </c:pt>
                <c:pt idx="512">
                  <c:v>1092.0198</c:v>
                </c:pt>
                <c:pt idx="513">
                  <c:v>1096.5598</c:v>
                </c:pt>
                <c:pt idx="514">
                  <c:v>1087.6799000000001</c:v>
                </c:pt>
                <c:pt idx="515">
                  <c:v>1097.9099000000001</c:v>
                </c:pt>
                <c:pt idx="516">
                  <c:v>1091.0598</c:v>
                </c:pt>
                <c:pt idx="517">
                  <c:v>1081.3998999999999</c:v>
                </c:pt>
                <c:pt idx="518">
                  <c:v>1092.9099000000001</c:v>
                </c:pt>
                <c:pt idx="519">
                  <c:v>1079.5998999999999</c:v>
                </c:pt>
                <c:pt idx="520">
                  <c:v>1066.95</c:v>
                </c:pt>
                <c:pt idx="521">
                  <c:v>1063.4099000000001</c:v>
                </c:pt>
                <c:pt idx="522">
                  <c:v>1042.6298999999999</c:v>
                </c:pt>
                <c:pt idx="523">
                  <c:v>1066.1098999999999</c:v>
                </c:pt>
                <c:pt idx="524">
                  <c:v>1036.1899000000001</c:v>
                </c:pt>
                <c:pt idx="525">
                  <c:v>1042.8798999999999</c:v>
                </c:pt>
                <c:pt idx="526">
                  <c:v>1045.4099000000001</c:v>
                </c:pt>
                <c:pt idx="527">
                  <c:v>1046.5</c:v>
                </c:pt>
                <c:pt idx="528">
                  <c:v>1066.6298999999999</c:v>
                </c:pt>
                <c:pt idx="529">
                  <c:v>1069.2998</c:v>
                </c:pt>
                <c:pt idx="530">
                  <c:v>1093.0798</c:v>
                </c:pt>
                <c:pt idx="531">
                  <c:v>1093.01</c:v>
                </c:pt>
                <c:pt idx="532">
                  <c:v>1098.5098</c:v>
                </c:pt>
                <c:pt idx="533">
                  <c:v>1087.24</c:v>
                </c:pt>
                <c:pt idx="534">
                  <c:v>1093.48</c:v>
                </c:pt>
                <c:pt idx="535">
                  <c:v>1109.2998</c:v>
                </c:pt>
                <c:pt idx="536">
                  <c:v>1110.3198</c:v>
                </c:pt>
                <c:pt idx="537">
                  <c:v>1109.7998</c:v>
                </c:pt>
                <c:pt idx="538">
                  <c:v>1094.8998999999999</c:v>
                </c:pt>
                <c:pt idx="539">
                  <c:v>1091.3798999999999</c:v>
                </c:pt>
                <c:pt idx="540">
                  <c:v>1106.24</c:v>
                </c:pt>
                <c:pt idx="541">
                  <c:v>1105.6498999999999</c:v>
                </c:pt>
                <c:pt idx="542">
                  <c:v>1110.6298999999999</c:v>
                </c:pt>
                <c:pt idx="543">
                  <c:v>1091.49</c:v>
                </c:pt>
                <c:pt idx="544">
                  <c:v>1095.6298999999999</c:v>
                </c:pt>
                <c:pt idx="545">
                  <c:v>1108.8598999999999</c:v>
                </c:pt>
                <c:pt idx="546">
                  <c:v>1109.24</c:v>
                </c:pt>
                <c:pt idx="547">
                  <c:v>1099.9199000000001</c:v>
                </c:pt>
                <c:pt idx="548">
                  <c:v>1105.98</c:v>
                </c:pt>
                <c:pt idx="549">
                  <c:v>1103.25</c:v>
                </c:pt>
                <c:pt idx="550">
                  <c:v>1091.9399000000001</c:v>
                </c:pt>
                <c:pt idx="551">
                  <c:v>1095.95</c:v>
                </c:pt>
                <c:pt idx="552">
                  <c:v>1102.3498999999999</c:v>
                </c:pt>
                <c:pt idx="553">
                  <c:v>1106.4099000000001</c:v>
                </c:pt>
                <c:pt idx="554">
                  <c:v>1114.1098999999999</c:v>
                </c:pt>
                <c:pt idx="555">
                  <c:v>1107.9299000000001</c:v>
                </c:pt>
                <c:pt idx="556">
                  <c:v>1109.1799000000001</c:v>
                </c:pt>
                <c:pt idx="557">
                  <c:v>1096.0798</c:v>
                </c:pt>
                <c:pt idx="558">
                  <c:v>1102.47</c:v>
                </c:pt>
                <c:pt idx="559">
                  <c:v>1114.0498</c:v>
                </c:pt>
                <c:pt idx="560">
                  <c:v>1118.0198</c:v>
                </c:pt>
                <c:pt idx="561">
                  <c:v>1120.5898</c:v>
                </c:pt>
                <c:pt idx="562">
                  <c:v>1126.48</c:v>
                </c:pt>
                <c:pt idx="563">
                  <c:v>1127.7798</c:v>
                </c:pt>
                <c:pt idx="564">
                  <c:v>1126.2</c:v>
                </c:pt>
                <c:pt idx="565">
                  <c:v>1126.4199000000001</c:v>
                </c:pt>
                <c:pt idx="566">
                  <c:v>1115.0998999999999</c:v>
                </c:pt>
                <c:pt idx="567">
                  <c:v>1132.99</c:v>
                </c:pt>
                <c:pt idx="568">
                  <c:v>1136.5198</c:v>
                </c:pt>
                <c:pt idx="569">
                  <c:v>1137.1398999999999</c:v>
                </c:pt>
                <c:pt idx="570">
                  <c:v>1141.6899000000001</c:v>
                </c:pt>
                <c:pt idx="571">
                  <c:v>1144.98</c:v>
                </c:pt>
                <c:pt idx="572">
                  <c:v>1146.98</c:v>
                </c:pt>
                <c:pt idx="573">
                  <c:v>1136.22</c:v>
                </c:pt>
                <c:pt idx="574">
                  <c:v>1145.6799000000001</c:v>
                </c:pt>
                <c:pt idx="575">
                  <c:v>1148.46</c:v>
                </c:pt>
                <c:pt idx="576">
                  <c:v>1136.0298</c:v>
                </c:pt>
                <c:pt idx="577">
                  <c:v>1150.23</c:v>
                </c:pt>
                <c:pt idx="578">
                  <c:v>1138.0398</c:v>
                </c:pt>
                <c:pt idx="579">
                  <c:v>1116.48</c:v>
                </c:pt>
                <c:pt idx="580">
                  <c:v>1091.7598</c:v>
                </c:pt>
                <c:pt idx="581">
                  <c:v>1096.7798</c:v>
                </c:pt>
                <c:pt idx="582">
                  <c:v>1092.1699000000001</c:v>
                </c:pt>
                <c:pt idx="583">
                  <c:v>1097.5</c:v>
                </c:pt>
                <c:pt idx="584">
                  <c:v>1084.5298</c:v>
                </c:pt>
                <c:pt idx="585">
                  <c:v>1073.8698999999999</c:v>
                </c:pt>
                <c:pt idx="586">
                  <c:v>1089.1899000000001</c:v>
                </c:pt>
                <c:pt idx="587">
                  <c:v>1103.3198</c:v>
                </c:pt>
                <c:pt idx="588">
                  <c:v>1097.2798</c:v>
                </c:pt>
                <c:pt idx="589">
                  <c:v>1063.1098999999999</c:v>
                </c:pt>
                <c:pt idx="590">
                  <c:v>1066.1899000000001</c:v>
                </c:pt>
                <c:pt idx="591">
                  <c:v>1056.74</c:v>
                </c:pt>
                <c:pt idx="592">
                  <c:v>1070.5198</c:v>
                </c:pt>
                <c:pt idx="593">
                  <c:v>1068.1298999999999</c:v>
                </c:pt>
                <c:pt idx="594">
                  <c:v>1078.47</c:v>
                </c:pt>
                <c:pt idx="595">
                  <c:v>1075.5098</c:v>
                </c:pt>
                <c:pt idx="596">
                  <c:v>1094.8698999999999</c:v>
                </c:pt>
                <c:pt idx="597">
                  <c:v>1099.5098</c:v>
                </c:pt>
                <c:pt idx="598">
                  <c:v>1106.75</c:v>
                </c:pt>
                <c:pt idx="599">
                  <c:v>1109.1699000000001</c:v>
                </c:pt>
                <c:pt idx="600">
                  <c:v>1108.01</c:v>
                </c:pt>
                <c:pt idx="601">
                  <c:v>1094.5999999999999</c:v>
                </c:pt>
                <c:pt idx="602">
                  <c:v>1105.24</c:v>
                </c:pt>
                <c:pt idx="603">
                  <c:v>1102.94</c:v>
                </c:pt>
                <c:pt idx="604">
                  <c:v>1104.49</c:v>
                </c:pt>
                <c:pt idx="605">
                  <c:v>1115.71</c:v>
                </c:pt>
                <c:pt idx="606">
                  <c:v>1118.31</c:v>
                </c:pt>
                <c:pt idx="607">
                  <c:v>1118.79</c:v>
                </c:pt>
                <c:pt idx="608">
                  <c:v>1122.97</c:v>
                </c:pt>
                <c:pt idx="609">
                  <c:v>1138.7</c:v>
                </c:pt>
                <c:pt idx="610">
                  <c:v>1138.5</c:v>
                </c:pt>
                <c:pt idx="611">
                  <c:v>1140.45</c:v>
                </c:pt>
                <c:pt idx="612">
                  <c:v>1145.6099999999999</c:v>
                </c:pt>
                <c:pt idx="613">
                  <c:v>1150.24</c:v>
                </c:pt>
                <c:pt idx="614">
                  <c:v>1149.99</c:v>
                </c:pt>
                <c:pt idx="615">
                  <c:v>1150.51</c:v>
                </c:pt>
                <c:pt idx="616">
                  <c:v>1159.46</c:v>
                </c:pt>
                <c:pt idx="617">
                  <c:v>1166.21</c:v>
                </c:pt>
                <c:pt idx="618">
                  <c:v>1165.83</c:v>
                </c:pt>
                <c:pt idx="619">
                  <c:v>1159.9000000000001</c:v>
                </c:pt>
                <c:pt idx="620">
                  <c:v>1165.81</c:v>
                </c:pt>
                <c:pt idx="621">
                  <c:v>1174.17</c:v>
                </c:pt>
                <c:pt idx="622">
                  <c:v>1167.72</c:v>
                </c:pt>
                <c:pt idx="623">
                  <c:v>1165.73</c:v>
                </c:pt>
                <c:pt idx="624">
                  <c:v>1166.5899999999999</c:v>
                </c:pt>
                <c:pt idx="625">
                  <c:v>1173.22</c:v>
                </c:pt>
                <c:pt idx="626">
                  <c:v>1173.27</c:v>
                </c:pt>
                <c:pt idx="627">
                  <c:v>1169.43</c:v>
                </c:pt>
                <c:pt idx="628">
                  <c:v>1178.0999999999999</c:v>
                </c:pt>
                <c:pt idx="629">
                  <c:v>1187.44</c:v>
                </c:pt>
                <c:pt idx="630">
                  <c:v>1189.44</c:v>
                </c:pt>
                <c:pt idx="631">
                  <c:v>1182.45</c:v>
                </c:pt>
                <c:pt idx="632">
                  <c:v>1186.44</c:v>
                </c:pt>
                <c:pt idx="633">
                  <c:v>1194.3699999999999</c:v>
                </c:pt>
                <c:pt idx="634">
                  <c:v>1196.48</c:v>
                </c:pt>
                <c:pt idx="635">
                  <c:v>1197.3</c:v>
                </c:pt>
                <c:pt idx="636">
                  <c:v>1210.6500000000001</c:v>
                </c:pt>
                <c:pt idx="637">
                  <c:v>1211.67</c:v>
                </c:pt>
                <c:pt idx="638">
                  <c:v>1192.1300000000001</c:v>
                </c:pt>
                <c:pt idx="639">
                  <c:v>1197.52</c:v>
                </c:pt>
                <c:pt idx="640">
                  <c:v>1207.17</c:v>
                </c:pt>
                <c:pt idx="641">
                  <c:v>1205.94</c:v>
                </c:pt>
                <c:pt idx="642">
                  <c:v>1208.67</c:v>
                </c:pt>
                <c:pt idx="643">
                  <c:v>1217.28</c:v>
                </c:pt>
                <c:pt idx="644">
                  <c:v>1212.05</c:v>
                </c:pt>
                <c:pt idx="645">
                  <c:v>1183.71</c:v>
                </c:pt>
                <c:pt idx="646">
                  <c:v>1191.3599999999999</c:v>
                </c:pt>
                <c:pt idx="647">
                  <c:v>1206.78</c:v>
                </c:pt>
                <c:pt idx="648">
                  <c:v>1186.69</c:v>
                </c:pt>
                <c:pt idx="649">
                  <c:v>1202.26</c:v>
                </c:pt>
                <c:pt idx="650">
                  <c:v>1173.5999999999999</c:v>
                </c:pt>
                <c:pt idx="651">
                  <c:v>1165.8699999999999</c:v>
                </c:pt>
                <c:pt idx="652">
                  <c:v>1128.1500000000001</c:v>
                </c:pt>
                <c:pt idx="653">
                  <c:v>1110.8800000000001</c:v>
                </c:pt>
                <c:pt idx="654">
                  <c:v>1159.73</c:v>
                </c:pt>
                <c:pt idx="655">
                  <c:v>1155.79</c:v>
                </c:pt>
                <c:pt idx="656">
                  <c:v>1171.67</c:v>
                </c:pt>
                <c:pt idx="657">
                  <c:v>1157.44</c:v>
                </c:pt>
                <c:pt idx="658">
                  <c:v>1135.68</c:v>
                </c:pt>
                <c:pt idx="659">
                  <c:v>1136.94</c:v>
                </c:pt>
                <c:pt idx="660">
                  <c:v>1120.8</c:v>
                </c:pt>
                <c:pt idx="661">
                  <c:v>1115.05</c:v>
                </c:pt>
                <c:pt idx="662">
                  <c:v>1071.5899999999999</c:v>
                </c:pt>
                <c:pt idx="663">
                  <c:v>1087.69</c:v>
                </c:pt>
                <c:pt idx="664">
                  <c:v>1073.6500000000001</c:v>
                </c:pt>
                <c:pt idx="665">
                  <c:v>1074.03</c:v>
                </c:pt>
                <c:pt idx="666">
                  <c:v>1067.95</c:v>
                </c:pt>
                <c:pt idx="667">
                  <c:v>1103.06</c:v>
                </c:pt>
                <c:pt idx="668">
                  <c:v>1089.4100000000001</c:v>
                </c:pt>
                <c:pt idx="669">
                  <c:v>1070.71</c:v>
                </c:pt>
                <c:pt idx="670">
                  <c:v>1098.3800000000001</c:v>
                </c:pt>
                <c:pt idx="671">
                  <c:v>1102.83</c:v>
                </c:pt>
                <c:pt idx="672">
                  <c:v>1064.8800000000001</c:v>
                </c:pt>
                <c:pt idx="673">
                  <c:v>1050.47</c:v>
                </c:pt>
                <c:pt idx="674">
                  <c:v>1062</c:v>
                </c:pt>
                <c:pt idx="675">
                  <c:v>1055.69</c:v>
                </c:pt>
                <c:pt idx="676">
                  <c:v>1086.8399999999999</c:v>
                </c:pt>
                <c:pt idx="677">
                  <c:v>1091.5999999999999</c:v>
                </c:pt>
                <c:pt idx="678">
                  <c:v>1089.6300000000001</c:v>
                </c:pt>
                <c:pt idx="679">
                  <c:v>1115.23</c:v>
                </c:pt>
                <c:pt idx="680">
                  <c:v>1114.6099999999999</c:v>
                </c:pt>
                <c:pt idx="681">
                  <c:v>1116.04</c:v>
                </c:pt>
                <c:pt idx="682">
                  <c:v>1117.51</c:v>
                </c:pt>
                <c:pt idx="683">
                  <c:v>1113.2</c:v>
                </c:pt>
                <c:pt idx="684">
                  <c:v>1095.31</c:v>
                </c:pt>
                <c:pt idx="685">
                  <c:v>1092.04</c:v>
                </c:pt>
                <c:pt idx="686">
                  <c:v>1073.69</c:v>
                </c:pt>
                <c:pt idx="687">
                  <c:v>1076.76</c:v>
                </c:pt>
                <c:pt idx="688">
                  <c:v>1074.57</c:v>
                </c:pt>
                <c:pt idx="689">
                  <c:v>1041.24</c:v>
                </c:pt>
                <c:pt idx="690">
                  <c:v>1030.71</c:v>
                </c:pt>
                <c:pt idx="691">
                  <c:v>1027.3699999999999</c:v>
                </c:pt>
                <c:pt idx="692">
                  <c:v>1022.58</c:v>
                </c:pt>
                <c:pt idx="693">
                  <c:v>1028.06</c:v>
                </c:pt>
                <c:pt idx="694">
                  <c:v>1060.27</c:v>
                </c:pt>
                <c:pt idx="695">
                  <c:v>1070.25</c:v>
                </c:pt>
                <c:pt idx="696">
                  <c:v>1077.96</c:v>
                </c:pt>
                <c:pt idx="697">
                  <c:v>1078.75</c:v>
                </c:pt>
                <c:pt idx="698">
                  <c:v>1095.3399999999999</c:v>
                </c:pt>
                <c:pt idx="699">
                  <c:v>1095.17</c:v>
                </c:pt>
                <c:pt idx="700">
                  <c:v>1096.3499999999999</c:v>
                </c:pt>
                <c:pt idx="701">
                  <c:v>1064.8800000000001</c:v>
                </c:pt>
                <c:pt idx="702">
                  <c:v>1071.25</c:v>
                </c:pt>
                <c:pt idx="703">
                  <c:v>1083.48</c:v>
                </c:pt>
                <c:pt idx="704">
                  <c:v>1069.5899999999999</c:v>
                </c:pt>
                <c:pt idx="705">
                  <c:v>1093.67</c:v>
                </c:pt>
                <c:pt idx="706">
                  <c:v>1102.6600000000001</c:v>
                </c:pt>
                <c:pt idx="707">
                  <c:v>1115.01</c:v>
                </c:pt>
                <c:pt idx="708">
                  <c:v>1113.8399999999999</c:v>
                </c:pt>
                <c:pt idx="709">
                  <c:v>1106.1300000000001</c:v>
                </c:pt>
                <c:pt idx="710">
                  <c:v>1101.53</c:v>
                </c:pt>
                <c:pt idx="711">
                  <c:v>1101.5999999999999</c:v>
                </c:pt>
                <c:pt idx="712">
                  <c:v>1125.8599999999999</c:v>
                </c:pt>
                <c:pt idx="713">
                  <c:v>1120.46</c:v>
                </c:pt>
                <c:pt idx="714">
                  <c:v>1127.24</c:v>
                </c:pt>
                <c:pt idx="715">
                  <c:v>1125.81</c:v>
                </c:pt>
                <c:pt idx="716">
                  <c:v>1121.6400000000001</c:v>
                </c:pt>
                <c:pt idx="717">
                  <c:v>1127.79</c:v>
                </c:pt>
                <c:pt idx="718">
                  <c:v>1121.06</c:v>
                </c:pt>
                <c:pt idx="719">
                  <c:v>1089.47</c:v>
                </c:pt>
                <c:pt idx="720">
                  <c:v>1083.6099999999999</c:v>
                </c:pt>
                <c:pt idx="721">
                  <c:v>1079.25</c:v>
                </c:pt>
                <c:pt idx="722">
                  <c:v>1079.3800000000001</c:v>
                </c:pt>
                <c:pt idx="723">
                  <c:v>1092.54</c:v>
                </c:pt>
                <c:pt idx="724">
                  <c:v>1094.1600000000001</c:v>
                </c:pt>
                <c:pt idx="725">
                  <c:v>1075.6300000000001</c:v>
                </c:pt>
                <c:pt idx="726">
                  <c:v>1071.69</c:v>
                </c:pt>
                <c:pt idx="727">
                  <c:v>1067.3599999999999</c:v>
                </c:pt>
                <c:pt idx="728">
                  <c:v>1051.8699999999999</c:v>
                </c:pt>
                <c:pt idx="729">
                  <c:v>1055.33</c:v>
                </c:pt>
                <c:pt idx="730">
                  <c:v>1047.22</c:v>
                </c:pt>
                <c:pt idx="731">
                  <c:v>1064.5899999999999</c:v>
                </c:pt>
                <c:pt idx="732">
                  <c:v>1048.92</c:v>
                </c:pt>
                <c:pt idx="733">
                  <c:v>1049.33</c:v>
                </c:pt>
                <c:pt idx="734">
                  <c:v>1080.29</c:v>
                </c:pt>
                <c:pt idx="735">
                  <c:v>1090.0999999999999</c:v>
                </c:pt>
                <c:pt idx="736">
                  <c:v>1104.51</c:v>
                </c:pt>
                <c:pt idx="737">
                  <c:v>1091.8399999999999</c:v>
                </c:pt>
                <c:pt idx="738">
                  <c:v>1098.8699999999999</c:v>
                </c:pt>
                <c:pt idx="739">
                  <c:v>1104.18</c:v>
                </c:pt>
                <c:pt idx="740">
                  <c:v>1109.55</c:v>
                </c:pt>
                <c:pt idx="741">
                  <c:v>1121.9000000000001</c:v>
                </c:pt>
                <c:pt idx="742">
                  <c:v>1121.0999999999999</c:v>
                </c:pt>
                <c:pt idx="743">
                  <c:v>1125.07</c:v>
                </c:pt>
                <c:pt idx="744">
                  <c:v>1124.6600000000001</c:v>
                </c:pt>
                <c:pt idx="745">
                  <c:v>1125.5899999999999</c:v>
                </c:pt>
                <c:pt idx="746">
                  <c:v>1142.71</c:v>
                </c:pt>
                <c:pt idx="747">
                  <c:v>1139.78</c:v>
                </c:pt>
                <c:pt idx="748">
                  <c:v>1134.28</c:v>
                </c:pt>
                <c:pt idx="749">
                  <c:v>1124.83</c:v>
                </c:pt>
                <c:pt idx="750">
                  <c:v>1148.67</c:v>
                </c:pt>
                <c:pt idx="751">
                  <c:v>1142.1600000000001</c:v>
                </c:pt>
                <c:pt idx="752">
                  <c:v>1147.7</c:v>
                </c:pt>
                <c:pt idx="753">
                  <c:v>1144.73</c:v>
                </c:pt>
                <c:pt idx="754">
                  <c:v>1141.2</c:v>
                </c:pt>
                <c:pt idx="755">
                  <c:v>1146.24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79232"/>
        <c:axId val="165280768"/>
      </c:lineChart>
      <c:dateAx>
        <c:axId val="16527923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65280768"/>
        <c:crosses val="autoZero"/>
        <c:auto val="1"/>
        <c:lblOffset val="100"/>
        <c:baseTimeUnit val="days"/>
      </c:dateAx>
      <c:valAx>
        <c:axId val="165280768"/>
        <c:scaling>
          <c:orientation val="minMax"/>
          <c:max val="1600"/>
          <c:min val="4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527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 by Education Level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'3.7'!$J$5</c:f>
              <c:strCache>
                <c:ptCount val="1"/>
                <c:pt idx="0">
                  <c:v>No Internet</c:v>
                </c:pt>
              </c:strCache>
            </c:strRef>
          </c:tx>
          <c:invertIfNegative val="0"/>
          <c:cat>
            <c:strRef>
              <c:f>'3.7'!$I$6:$I$9</c:f>
              <c:strCache>
                <c:ptCount val="4"/>
                <c:pt idx="0">
                  <c:v>    ..Less than high school graduate</c:v>
                </c:pt>
                <c:pt idx="1">
                  <c:v>    ..High school graduate</c:v>
                </c:pt>
                <c:pt idx="2">
                  <c:v>    ..Some college or associate's degree</c:v>
                </c:pt>
                <c:pt idx="3">
                  <c:v>    ..Bachelor's degree or higher degree</c:v>
                </c:pt>
              </c:strCache>
            </c:strRef>
          </c:cat>
          <c:val>
            <c:numRef>
              <c:f>'3.7'!$J$6:$J$9</c:f>
              <c:numCache>
                <c:formatCode>#,##0</c:formatCode>
                <c:ptCount val="4"/>
                <c:pt idx="0">
                  <c:v>9294</c:v>
                </c:pt>
                <c:pt idx="1">
                  <c:v>14023</c:v>
                </c:pt>
                <c:pt idx="2">
                  <c:v>7841</c:v>
                </c:pt>
                <c:pt idx="3">
                  <c:v>4006</c:v>
                </c:pt>
              </c:numCache>
            </c:numRef>
          </c:val>
        </c:ser>
        <c:ser>
          <c:idx val="1"/>
          <c:order val="1"/>
          <c:tx>
            <c:strRef>
              <c:f>'3.7'!$K$5</c:f>
              <c:strCache>
                <c:ptCount val="1"/>
                <c:pt idx="0">
                  <c:v>Internet</c:v>
                </c:pt>
              </c:strCache>
            </c:strRef>
          </c:tx>
          <c:invertIfNegative val="0"/>
          <c:cat>
            <c:strRef>
              <c:f>'3.7'!$I$6:$I$9</c:f>
              <c:strCache>
                <c:ptCount val="4"/>
                <c:pt idx="0">
                  <c:v>    ..Less than high school graduate</c:v>
                </c:pt>
                <c:pt idx="1">
                  <c:v>    ..High school graduate</c:v>
                </c:pt>
                <c:pt idx="2">
                  <c:v>    ..Some college or associate's degree</c:v>
                </c:pt>
                <c:pt idx="3">
                  <c:v>    ..Bachelor's degree or higher degree</c:v>
                </c:pt>
              </c:strCache>
            </c:strRef>
          </c:cat>
          <c:val>
            <c:numRef>
              <c:f>'3.7'!$K$6:$K$9</c:f>
              <c:numCache>
                <c:formatCode>#,##0</c:formatCode>
                <c:ptCount val="4"/>
                <c:pt idx="0">
                  <c:v>4417</c:v>
                </c:pt>
                <c:pt idx="1">
                  <c:v>18967</c:v>
                </c:pt>
                <c:pt idx="2">
                  <c:v>23210</c:v>
                </c:pt>
                <c:pt idx="3">
                  <c:v>30903</c:v>
                </c:pt>
              </c:numCache>
            </c:numRef>
          </c:val>
        </c:ser>
        <c:ser>
          <c:idx val="2"/>
          <c:order val="2"/>
          <c:tx>
            <c:strRef>
              <c:f>'3.7'!$L$5</c:f>
              <c:strCache>
                <c:ptCount val="1"/>
                <c:pt idx="0">
                  <c:v>Broadband</c:v>
                </c:pt>
              </c:strCache>
            </c:strRef>
          </c:tx>
          <c:invertIfNegative val="0"/>
          <c:cat>
            <c:strRef>
              <c:f>'3.7'!$I$6:$I$9</c:f>
              <c:strCache>
                <c:ptCount val="4"/>
                <c:pt idx="0">
                  <c:v>    ..Less than high school graduate</c:v>
                </c:pt>
                <c:pt idx="1">
                  <c:v>    ..High school graduate</c:v>
                </c:pt>
                <c:pt idx="2">
                  <c:v>    ..Some college or associate's degree</c:v>
                </c:pt>
                <c:pt idx="3">
                  <c:v>    ..Bachelor's degree or higher degree</c:v>
                </c:pt>
              </c:strCache>
            </c:strRef>
          </c:cat>
          <c:val>
            <c:numRef>
              <c:f>'3.7'!$L$6:$L$9</c:f>
              <c:numCache>
                <c:formatCode>#,##0</c:formatCode>
                <c:ptCount val="4"/>
                <c:pt idx="0">
                  <c:v>3808</c:v>
                </c:pt>
                <c:pt idx="1">
                  <c:v>16842</c:v>
                </c:pt>
                <c:pt idx="2">
                  <c:v>21424</c:v>
                </c:pt>
                <c:pt idx="3">
                  <c:v>29455</c:v>
                </c:pt>
              </c:numCache>
            </c:numRef>
          </c:val>
        </c:ser>
        <c:ser>
          <c:idx val="3"/>
          <c:order val="3"/>
          <c:tx>
            <c:strRef>
              <c:f>'3.7'!$M$5</c:f>
              <c:strCache>
                <c:ptCount val="1"/>
                <c:pt idx="0">
                  <c:v>Dialup</c:v>
                </c:pt>
              </c:strCache>
            </c:strRef>
          </c:tx>
          <c:invertIfNegative val="0"/>
          <c:cat>
            <c:strRef>
              <c:f>'3.7'!$I$6:$I$9</c:f>
              <c:strCache>
                <c:ptCount val="4"/>
                <c:pt idx="0">
                  <c:v>    ..Less than high school graduate</c:v>
                </c:pt>
                <c:pt idx="1">
                  <c:v>    ..High school graduate</c:v>
                </c:pt>
                <c:pt idx="2">
                  <c:v>    ..Some college or associate's degree</c:v>
                </c:pt>
                <c:pt idx="3">
                  <c:v>    ..Bachelor's degree or higher degree</c:v>
                </c:pt>
              </c:strCache>
            </c:strRef>
          </c:cat>
          <c:val>
            <c:numRef>
              <c:f>'3.7'!$M$6:$M$9</c:f>
              <c:numCache>
                <c:formatCode>#,##0</c:formatCode>
                <c:ptCount val="4"/>
                <c:pt idx="0" formatCode="General">
                  <c:v>588</c:v>
                </c:pt>
                <c:pt idx="1">
                  <c:v>2000</c:v>
                </c:pt>
                <c:pt idx="2">
                  <c:v>1612</c:v>
                </c:pt>
                <c:pt idx="3">
                  <c:v>1297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071936"/>
        <c:axId val="168073472"/>
      </c:barChart>
      <c:catAx>
        <c:axId val="16807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68073472"/>
        <c:crosses val="autoZero"/>
        <c:auto val="1"/>
        <c:lblAlgn val="ctr"/>
        <c:lblOffset val="100"/>
        <c:noMultiLvlLbl val="0"/>
      </c:catAx>
      <c:valAx>
        <c:axId val="16807347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8071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Value Distribution</a:t>
            </a:r>
          </a:p>
        </c:rich>
      </c:tx>
      <c:layout/>
      <c:overlay val="0"/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'3.8'!$F$4</c:f>
              <c:strCache>
                <c:ptCount val="1"/>
                <c:pt idx="0">
                  <c:v>Total Value</c:v>
                </c:pt>
              </c:strCache>
            </c:strRef>
          </c:tx>
          <c:dLbls>
            <c:dLbl>
              <c:idx val="9"/>
              <c:layout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'3.8'!$B$5:$B$17</c:f>
              <c:strCache>
                <c:ptCount val="13"/>
                <c:pt idx="0">
                  <c:v>Fidelity Capital Appreciation</c:v>
                </c:pt>
                <c:pt idx="1">
                  <c:v>Fidelity Contrafund</c:v>
                </c:pt>
                <c:pt idx="2">
                  <c:v>Fidelity Equity Income</c:v>
                </c:pt>
                <c:pt idx="3">
                  <c:v>Fidelity Export &amp; Multinational</c:v>
                </c:pt>
                <c:pt idx="4">
                  <c:v>Fidelity Strategic Large Cap Value</c:v>
                </c:pt>
                <c:pt idx="5">
                  <c:v>Fidelity Mid Cap Stock</c:v>
                </c:pt>
                <c:pt idx="6">
                  <c:v>Fidelity Value</c:v>
                </c:pt>
                <c:pt idx="7">
                  <c:v>Fidelity Small Cap Independence</c:v>
                </c:pt>
                <c:pt idx="8">
                  <c:v>Fidelity Low Priced Stock</c:v>
                </c:pt>
                <c:pt idx="9">
                  <c:v>Fidelity Puritan</c:v>
                </c:pt>
                <c:pt idx="10">
                  <c:v>Fidelity Fidelity Fund</c:v>
                </c:pt>
                <c:pt idx="11">
                  <c:v>Fidelity Mortgage Securities</c:v>
                </c:pt>
                <c:pt idx="12">
                  <c:v>Fidelity Strategic Income</c:v>
                </c:pt>
              </c:strCache>
            </c:strRef>
          </c:cat>
          <c:val>
            <c:numRef>
              <c:f>'3.8'!$F$5:$F$17</c:f>
              <c:numCache>
                <c:formatCode>_("$"* #,##0.00_);_("$"* \(#,##0.00\);_("$"* "-"??_);_(@_)</c:formatCode>
                <c:ptCount val="13"/>
                <c:pt idx="0">
                  <c:v>30796.5</c:v>
                </c:pt>
                <c:pt idx="1">
                  <c:v>82980</c:v>
                </c:pt>
                <c:pt idx="2">
                  <c:v>71400</c:v>
                </c:pt>
                <c:pt idx="3">
                  <c:v>11466</c:v>
                </c:pt>
                <c:pt idx="4">
                  <c:v>22824</c:v>
                </c:pt>
                <c:pt idx="5">
                  <c:v>13428</c:v>
                </c:pt>
                <c:pt idx="6">
                  <c:v>59432</c:v>
                </c:pt>
                <c:pt idx="7">
                  <c:v>19020</c:v>
                </c:pt>
                <c:pt idx="8">
                  <c:v>15816</c:v>
                </c:pt>
                <c:pt idx="9">
                  <c:v>29805</c:v>
                </c:pt>
                <c:pt idx="10">
                  <c:v>20547</c:v>
                </c:pt>
                <c:pt idx="11">
                  <c:v>7861</c:v>
                </c:pt>
                <c:pt idx="12">
                  <c:v>4236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/>
      </c:of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'3.13 a b'!$F$4</c:f>
              <c:strCache>
                <c:ptCount val="1"/>
                <c:pt idx="0">
                  <c:v>Combined Checking and Savings</c:v>
                </c:pt>
              </c:strCache>
            </c:strRef>
          </c:tx>
          <c:spPr>
            <a:ln w="28575">
              <a:noFill/>
            </a:ln>
          </c:spPr>
          <c:xVal>
            <c:numRef>
              <c:f>'3.13 a b'!$E$5:$E$429</c:f>
              <c:numCache>
                <c:formatCode>General</c:formatCode>
                <c:ptCount val="425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7</c:v>
                </c:pt>
                <c:pt idx="4">
                  <c:v>25</c:v>
                </c:pt>
                <c:pt idx="5">
                  <c:v>25</c:v>
                </c:pt>
                <c:pt idx="6">
                  <c:v>19</c:v>
                </c:pt>
                <c:pt idx="7">
                  <c:v>13</c:v>
                </c:pt>
                <c:pt idx="8">
                  <c:v>22</c:v>
                </c:pt>
                <c:pt idx="9">
                  <c:v>13</c:v>
                </c:pt>
                <c:pt idx="10">
                  <c:v>49</c:v>
                </c:pt>
                <c:pt idx="11">
                  <c:v>34</c:v>
                </c:pt>
                <c:pt idx="12">
                  <c:v>16</c:v>
                </c:pt>
                <c:pt idx="13">
                  <c:v>16</c:v>
                </c:pt>
                <c:pt idx="14">
                  <c:v>13</c:v>
                </c:pt>
                <c:pt idx="15">
                  <c:v>37</c:v>
                </c:pt>
                <c:pt idx="16">
                  <c:v>11</c:v>
                </c:pt>
                <c:pt idx="17">
                  <c:v>16</c:v>
                </c:pt>
                <c:pt idx="18">
                  <c:v>25</c:v>
                </c:pt>
                <c:pt idx="19">
                  <c:v>28</c:v>
                </c:pt>
                <c:pt idx="20">
                  <c:v>22</c:v>
                </c:pt>
                <c:pt idx="21">
                  <c:v>16</c:v>
                </c:pt>
                <c:pt idx="22">
                  <c:v>16</c:v>
                </c:pt>
                <c:pt idx="23">
                  <c:v>37</c:v>
                </c:pt>
                <c:pt idx="24">
                  <c:v>19</c:v>
                </c:pt>
                <c:pt idx="25">
                  <c:v>13</c:v>
                </c:pt>
                <c:pt idx="26">
                  <c:v>7</c:v>
                </c:pt>
                <c:pt idx="27">
                  <c:v>37</c:v>
                </c:pt>
                <c:pt idx="28">
                  <c:v>7</c:v>
                </c:pt>
                <c:pt idx="29">
                  <c:v>16</c:v>
                </c:pt>
                <c:pt idx="30">
                  <c:v>25</c:v>
                </c:pt>
                <c:pt idx="31">
                  <c:v>61</c:v>
                </c:pt>
                <c:pt idx="32">
                  <c:v>7</c:v>
                </c:pt>
                <c:pt idx="33">
                  <c:v>22</c:v>
                </c:pt>
                <c:pt idx="34">
                  <c:v>25</c:v>
                </c:pt>
                <c:pt idx="35">
                  <c:v>13</c:v>
                </c:pt>
                <c:pt idx="36">
                  <c:v>10</c:v>
                </c:pt>
                <c:pt idx="37">
                  <c:v>25</c:v>
                </c:pt>
                <c:pt idx="38">
                  <c:v>11</c:v>
                </c:pt>
                <c:pt idx="39">
                  <c:v>13</c:v>
                </c:pt>
                <c:pt idx="40">
                  <c:v>16</c:v>
                </c:pt>
                <c:pt idx="41">
                  <c:v>25</c:v>
                </c:pt>
                <c:pt idx="42">
                  <c:v>13</c:v>
                </c:pt>
                <c:pt idx="43">
                  <c:v>31</c:v>
                </c:pt>
                <c:pt idx="44">
                  <c:v>49</c:v>
                </c:pt>
                <c:pt idx="45">
                  <c:v>25</c:v>
                </c:pt>
                <c:pt idx="46">
                  <c:v>11</c:v>
                </c:pt>
                <c:pt idx="47">
                  <c:v>28</c:v>
                </c:pt>
                <c:pt idx="48">
                  <c:v>19</c:v>
                </c:pt>
                <c:pt idx="49">
                  <c:v>25</c:v>
                </c:pt>
                <c:pt idx="50">
                  <c:v>22</c:v>
                </c:pt>
                <c:pt idx="51">
                  <c:v>31</c:v>
                </c:pt>
                <c:pt idx="52">
                  <c:v>13</c:v>
                </c:pt>
                <c:pt idx="53">
                  <c:v>13</c:v>
                </c:pt>
                <c:pt idx="54">
                  <c:v>25</c:v>
                </c:pt>
                <c:pt idx="55">
                  <c:v>25</c:v>
                </c:pt>
                <c:pt idx="56">
                  <c:v>37</c:v>
                </c:pt>
                <c:pt idx="57">
                  <c:v>12</c:v>
                </c:pt>
                <c:pt idx="58">
                  <c:v>37</c:v>
                </c:pt>
                <c:pt idx="59">
                  <c:v>19</c:v>
                </c:pt>
                <c:pt idx="60">
                  <c:v>25</c:v>
                </c:pt>
                <c:pt idx="61">
                  <c:v>13</c:v>
                </c:pt>
                <c:pt idx="62">
                  <c:v>19</c:v>
                </c:pt>
                <c:pt idx="63">
                  <c:v>19</c:v>
                </c:pt>
                <c:pt idx="64">
                  <c:v>40</c:v>
                </c:pt>
                <c:pt idx="65">
                  <c:v>22</c:v>
                </c:pt>
                <c:pt idx="66">
                  <c:v>25</c:v>
                </c:pt>
                <c:pt idx="67">
                  <c:v>22</c:v>
                </c:pt>
                <c:pt idx="68">
                  <c:v>25</c:v>
                </c:pt>
                <c:pt idx="69">
                  <c:v>7</c:v>
                </c:pt>
                <c:pt idx="70">
                  <c:v>37</c:v>
                </c:pt>
                <c:pt idx="71">
                  <c:v>16</c:v>
                </c:pt>
                <c:pt idx="72">
                  <c:v>31</c:v>
                </c:pt>
                <c:pt idx="73">
                  <c:v>10</c:v>
                </c:pt>
                <c:pt idx="74">
                  <c:v>10</c:v>
                </c:pt>
                <c:pt idx="75">
                  <c:v>61</c:v>
                </c:pt>
                <c:pt idx="76">
                  <c:v>25</c:v>
                </c:pt>
                <c:pt idx="77">
                  <c:v>16</c:v>
                </c:pt>
                <c:pt idx="78">
                  <c:v>25</c:v>
                </c:pt>
                <c:pt idx="79">
                  <c:v>49</c:v>
                </c:pt>
                <c:pt idx="80">
                  <c:v>7</c:v>
                </c:pt>
                <c:pt idx="81">
                  <c:v>25</c:v>
                </c:pt>
                <c:pt idx="82">
                  <c:v>13</c:v>
                </c:pt>
                <c:pt idx="83">
                  <c:v>23</c:v>
                </c:pt>
                <c:pt idx="84">
                  <c:v>25</c:v>
                </c:pt>
                <c:pt idx="85">
                  <c:v>73</c:v>
                </c:pt>
                <c:pt idx="86">
                  <c:v>31</c:v>
                </c:pt>
                <c:pt idx="87">
                  <c:v>49</c:v>
                </c:pt>
                <c:pt idx="88">
                  <c:v>14</c:v>
                </c:pt>
                <c:pt idx="89">
                  <c:v>13</c:v>
                </c:pt>
                <c:pt idx="90">
                  <c:v>25</c:v>
                </c:pt>
                <c:pt idx="91">
                  <c:v>19</c:v>
                </c:pt>
                <c:pt idx="92">
                  <c:v>11</c:v>
                </c:pt>
                <c:pt idx="93">
                  <c:v>7</c:v>
                </c:pt>
                <c:pt idx="94">
                  <c:v>19</c:v>
                </c:pt>
                <c:pt idx="95">
                  <c:v>13</c:v>
                </c:pt>
                <c:pt idx="96">
                  <c:v>22</c:v>
                </c:pt>
                <c:pt idx="97">
                  <c:v>13</c:v>
                </c:pt>
                <c:pt idx="98">
                  <c:v>16</c:v>
                </c:pt>
                <c:pt idx="99">
                  <c:v>13</c:v>
                </c:pt>
                <c:pt idx="100">
                  <c:v>13</c:v>
                </c:pt>
                <c:pt idx="101">
                  <c:v>11</c:v>
                </c:pt>
                <c:pt idx="102">
                  <c:v>16</c:v>
                </c:pt>
                <c:pt idx="103">
                  <c:v>37</c:v>
                </c:pt>
                <c:pt idx="104">
                  <c:v>10</c:v>
                </c:pt>
                <c:pt idx="105">
                  <c:v>13</c:v>
                </c:pt>
                <c:pt idx="106">
                  <c:v>37</c:v>
                </c:pt>
                <c:pt idx="107">
                  <c:v>49</c:v>
                </c:pt>
                <c:pt idx="108">
                  <c:v>37</c:v>
                </c:pt>
                <c:pt idx="109">
                  <c:v>37</c:v>
                </c:pt>
                <c:pt idx="110">
                  <c:v>46</c:v>
                </c:pt>
                <c:pt idx="111">
                  <c:v>31</c:v>
                </c:pt>
                <c:pt idx="112">
                  <c:v>19</c:v>
                </c:pt>
                <c:pt idx="113">
                  <c:v>37</c:v>
                </c:pt>
                <c:pt idx="114">
                  <c:v>13</c:v>
                </c:pt>
                <c:pt idx="115">
                  <c:v>12</c:v>
                </c:pt>
                <c:pt idx="116">
                  <c:v>49</c:v>
                </c:pt>
                <c:pt idx="117">
                  <c:v>28</c:v>
                </c:pt>
                <c:pt idx="118">
                  <c:v>31</c:v>
                </c:pt>
                <c:pt idx="119">
                  <c:v>46</c:v>
                </c:pt>
                <c:pt idx="120">
                  <c:v>9</c:v>
                </c:pt>
                <c:pt idx="121">
                  <c:v>49</c:v>
                </c:pt>
                <c:pt idx="122">
                  <c:v>25</c:v>
                </c:pt>
                <c:pt idx="123">
                  <c:v>28</c:v>
                </c:pt>
                <c:pt idx="124">
                  <c:v>40</c:v>
                </c:pt>
                <c:pt idx="125">
                  <c:v>25</c:v>
                </c:pt>
                <c:pt idx="126">
                  <c:v>61</c:v>
                </c:pt>
                <c:pt idx="127">
                  <c:v>25</c:v>
                </c:pt>
                <c:pt idx="128">
                  <c:v>10</c:v>
                </c:pt>
                <c:pt idx="129">
                  <c:v>19</c:v>
                </c:pt>
                <c:pt idx="130">
                  <c:v>10</c:v>
                </c:pt>
                <c:pt idx="131">
                  <c:v>7</c:v>
                </c:pt>
                <c:pt idx="132">
                  <c:v>37</c:v>
                </c:pt>
                <c:pt idx="133">
                  <c:v>7</c:v>
                </c:pt>
                <c:pt idx="134">
                  <c:v>13</c:v>
                </c:pt>
                <c:pt idx="135">
                  <c:v>16</c:v>
                </c:pt>
                <c:pt idx="136">
                  <c:v>49</c:v>
                </c:pt>
                <c:pt idx="137">
                  <c:v>19</c:v>
                </c:pt>
                <c:pt idx="138">
                  <c:v>28</c:v>
                </c:pt>
                <c:pt idx="139">
                  <c:v>10</c:v>
                </c:pt>
                <c:pt idx="140">
                  <c:v>37</c:v>
                </c:pt>
                <c:pt idx="141">
                  <c:v>31</c:v>
                </c:pt>
                <c:pt idx="142">
                  <c:v>10</c:v>
                </c:pt>
                <c:pt idx="143">
                  <c:v>13</c:v>
                </c:pt>
                <c:pt idx="144">
                  <c:v>25</c:v>
                </c:pt>
                <c:pt idx="145">
                  <c:v>9</c:v>
                </c:pt>
                <c:pt idx="146">
                  <c:v>13</c:v>
                </c:pt>
                <c:pt idx="147">
                  <c:v>25</c:v>
                </c:pt>
                <c:pt idx="148">
                  <c:v>10</c:v>
                </c:pt>
                <c:pt idx="149">
                  <c:v>13</c:v>
                </c:pt>
                <c:pt idx="150">
                  <c:v>31</c:v>
                </c:pt>
                <c:pt idx="151">
                  <c:v>7</c:v>
                </c:pt>
                <c:pt idx="152">
                  <c:v>13</c:v>
                </c:pt>
                <c:pt idx="153">
                  <c:v>19</c:v>
                </c:pt>
                <c:pt idx="154">
                  <c:v>37</c:v>
                </c:pt>
                <c:pt idx="155">
                  <c:v>13</c:v>
                </c:pt>
                <c:pt idx="156">
                  <c:v>7</c:v>
                </c:pt>
                <c:pt idx="157">
                  <c:v>22</c:v>
                </c:pt>
                <c:pt idx="158">
                  <c:v>43</c:v>
                </c:pt>
                <c:pt idx="159">
                  <c:v>9</c:v>
                </c:pt>
                <c:pt idx="160">
                  <c:v>8</c:v>
                </c:pt>
                <c:pt idx="161">
                  <c:v>19</c:v>
                </c:pt>
                <c:pt idx="162">
                  <c:v>31</c:v>
                </c:pt>
                <c:pt idx="163">
                  <c:v>25</c:v>
                </c:pt>
                <c:pt idx="164">
                  <c:v>7</c:v>
                </c:pt>
                <c:pt idx="165">
                  <c:v>49</c:v>
                </c:pt>
                <c:pt idx="166">
                  <c:v>37</c:v>
                </c:pt>
                <c:pt idx="167">
                  <c:v>13</c:v>
                </c:pt>
                <c:pt idx="168">
                  <c:v>25</c:v>
                </c:pt>
                <c:pt idx="169">
                  <c:v>49</c:v>
                </c:pt>
                <c:pt idx="170">
                  <c:v>13</c:v>
                </c:pt>
                <c:pt idx="171">
                  <c:v>25</c:v>
                </c:pt>
                <c:pt idx="172">
                  <c:v>25</c:v>
                </c:pt>
                <c:pt idx="173">
                  <c:v>11</c:v>
                </c:pt>
                <c:pt idx="174">
                  <c:v>19</c:v>
                </c:pt>
                <c:pt idx="175">
                  <c:v>25</c:v>
                </c:pt>
                <c:pt idx="176">
                  <c:v>7</c:v>
                </c:pt>
                <c:pt idx="177">
                  <c:v>49</c:v>
                </c:pt>
                <c:pt idx="178">
                  <c:v>49</c:v>
                </c:pt>
                <c:pt idx="179">
                  <c:v>19</c:v>
                </c:pt>
                <c:pt idx="180">
                  <c:v>16</c:v>
                </c:pt>
                <c:pt idx="181">
                  <c:v>13</c:v>
                </c:pt>
                <c:pt idx="182">
                  <c:v>13</c:v>
                </c:pt>
                <c:pt idx="183">
                  <c:v>25</c:v>
                </c:pt>
                <c:pt idx="184">
                  <c:v>10</c:v>
                </c:pt>
                <c:pt idx="185">
                  <c:v>19</c:v>
                </c:pt>
                <c:pt idx="186">
                  <c:v>37</c:v>
                </c:pt>
                <c:pt idx="187">
                  <c:v>49</c:v>
                </c:pt>
                <c:pt idx="188">
                  <c:v>19</c:v>
                </c:pt>
                <c:pt idx="189">
                  <c:v>7</c:v>
                </c:pt>
                <c:pt idx="190">
                  <c:v>25</c:v>
                </c:pt>
                <c:pt idx="191">
                  <c:v>49</c:v>
                </c:pt>
                <c:pt idx="192">
                  <c:v>10</c:v>
                </c:pt>
                <c:pt idx="193">
                  <c:v>12</c:v>
                </c:pt>
                <c:pt idx="194">
                  <c:v>49</c:v>
                </c:pt>
                <c:pt idx="195">
                  <c:v>10</c:v>
                </c:pt>
                <c:pt idx="196">
                  <c:v>19</c:v>
                </c:pt>
                <c:pt idx="197">
                  <c:v>19</c:v>
                </c:pt>
                <c:pt idx="198">
                  <c:v>19</c:v>
                </c:pt>
                <c:pt idx="199">
                  <c:v>16</c:v>
                </c:pt>
                <c:pt idx="200">
                  <c:v>37</c:v>
                </c:pt>
                <c:pt idx="201">
                  <c:v>22</c:v>
                </c:pt>
                <c:pt idx="202">
                  <c:v>13</c:v>
                </c:pt>
                <c:pt idx="203">
                  <c:v>31</c:v>
                </c:pt>
                <c:pt idx="204">
                  <c:v>49</c:v>
                </c:pt>
                <c:pt idx="205">
                  <c:v>13</c:v>
                </c:pt>
                <c:pt idx="206">
                  <c:v>19</c:v>
                </c:pt>
                <c:pt idx="207">
                  <c:v>31</c:v>
                </c:pt>
                <c:pt idx="208">
                  <c:v>11</c:v>
                </c:pt>
                <c:pt idx="209">
                  <c:v>37</c:v>
                </c:pt>
                <c:pt idx="210">
                  <c:v>16</c:v>
                </c:pt>
                <c:pt idx="211">
                  <c:v>25</c:v>
                </c:pt>
                <c:pt idx="212">
                  <c:v>25</c:v>
                </c:pt>
                <c:pt idx="213">
                  <c:v>19</c:v>
                </c:pt>
                <c:pt idx="214">
                  <c:v>25</c:v>
                </c:pt>
                <c:pt idx="215">
                  <c:v>25</c:v>
                </c:pt>
                <c:pt idx="216">
                  <c:v>48</c:v>
                </c:pt>
                <c:pt idx="217">
                  <c:v>13</c:v>
                </c:pt>
                <c:pt idx="218">
                  <c:v>19</c:v>
                </c:pt>
                <c:pt idx="219">
                  <c:v>43</c:v>
                </c:pt>
                <c:pt idx="220">
                  <c:v>25</c:v>
                </c:pt>
                <c:pt idx="221">
                  <c:v>19</c:v>
                </c:pt>
                <c:pt idx="222">
                  <c:v>11</c:v>
                </c:pt>
                <c:pt idx="223">
                  <c:v>13</c:v>
                </c:pt>
                <c:pt idx="224">
                  <c:v>13</c:v>
                </c:pt>
                <c:pt idx="225">
                  <c:v>49</c:v>
                </c:pt>
                <c:pt idx="226">
                  <c:v>25</c:v>
                </c:pt>
                <c:pt idx="227">
                  <c:v>19</c:v>
                </c:pt>
                <c:pt idx="228">
                  <c:v>25</c:v>
                </c:pt>
                <c:pt idx="229">
                  <c:v>13</c:v>
                </c:pt>
                <c:pt idx="230">
                  <c:v>19</c:v>
                </c:pt>
                <c:pt idx="231">
                  <c:v>19</c:v>
                </c:pt>
                <c:pt idx="232">
                  <c:v>25</c:v>
                </c:pt>
                <c:pt idx="233">
                  <c:v>25</c:v>
                </c:pt>
                <c:pt idx="234">
                  <c:v>37</c:v>
                </c:pt>
                <c:pt idx="235">
                  <c:v>13</c:v>
                </c:pt>
                <c:pt idx="236">
                  <c:v>10</c:v>
                </c:pt>
                <c:pt idx="237">
                  <c:v>25</c:v>
                </c:pt>
                <c:pt idx="238">
                  <c:v>16</c:v>
                </c:pt>
                <c:pt idx="239">
                  <c:v>22</c:v>
                </c:pt>
                <c:pt idx="240">
                  <c:v>13</c:v>
                </c:pt>
                <c:pt idx="241">
                  <c:v>25</c:v>
                </c:pt>
                <c:pt idx="242">
                  <c:v>37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37</c:v>
                </c:pt>
                <c:pt idx="247">
                  <c:v>19</c:v>
                </c:pt>
                <c:pt idx="248">
                  <c:v>25</c:v>
                </c:pt>
                <c:pt idx="249">
                  <c:v>19</c:v>
                </c:pt>
                <c:pt idx="250">
                  <c:v>22</c:v>
                </c:pt>
                <c:pt idx="251">
                  <c:v>37</c:v>
                </c:pt>
                <c:pt idx="252">
                  <c:v>49</c:v>
                </c:pt>
                <c:pt idx="253">
                  <c:v>19</c:v>
                </c:pt>
                <c:pt idx="254">
                  <c:v>25</c:v>
                </c:pt>
                <c:pt idx="255">
                  <c:v>13</c:v>
                </c:pt>
                <c:pt idx="256">
                  <c:v>16</c:v>
                </c:pt>
                <c:pt idx="257">
                  <c:v>25</c:v>
                </c:pt>
                <c:pt idx="258">
                  <c:v>7</c:v>
                </c:pt>
                <c:pt idx="259">
                  <c:v>31</c:v>
                </c:pt>
                <c:pt idx="260">
                  <c:v>25</c:v>
                </c:pt>
                <c:pt idx="261">
                  <c:v>22</c:v>
                </c:pt>
                <c:pt idx="262">
                  <c:v>19</c:v>
                </c:pt>
                <c:pt idx="263">
                  <c:v>13</c:v>
                </c:pt>
                <c:pt idx="264">
                  <c:v>25</c:v>
                </c:pt>
                <c:pt idx="265">
                  <c:v>37</c:v>
                </c:pt>
                <c:pt idx="266">
                  <c:v>29</c:v>
                </c:pt>
                <c:pt idx="267">
                  <c:v>19</c:v>
                </c:pt>
                <c:pt idx="268">
                  <c:v>17</c:v>
                </c:pt>
                <c:pt idx="269">
                  <c:v>19</c:v>
                </c:pt>
                <c:pt idx="270">
                  <c:v>37</c:v>
                </c:pt>
                <c:pt idx="271">
                  <c:v>37</c:v>
                </c:pt>
                <c:pt idx="272">
                  <c:v>37</c:v>
                </c:pt>
                <c:pt idx="273">
                  <c:v>15</c:v>
                </c:pt>
                <c:pt idx="274">
                  <c:v>25</c:v>
                </c:pt>
                <c:pt idx="275">
                  <c:v>13</c:v>
                </c:pt>
                <c:pt idx="276">
                  <c:v>19</c:v>
                </c:pt>
                <c:pt idx="277">
                  <c:v>13</c:v>
                </c:pt>
                <c:pt idx="278">
                  <c:v>13</c:v>
                </c:pt>
                <c:pt idx="279">
                  <c:v>22</c:v>
                </c:pt>
                <c:pt idx="280">
                  <c:v>43</c:v>
                </c:pt>
                <c:pt idx="281">
                  <c:v>13</c:v>
                </c:pt>
                <c:pt idx="282">
                  <c:v>49</c:v>
                </c:pt>
                <c:pt idx="283">
                  <c:v>31</c:v>
                </c:pt>
                <c:pt idx="284">
                  <c:v>37</c:v>
                </c:pt>
                <c:pt idx="285">
                  <c:v>37</c:v>
                </c:pt>
                <c:pt idx="286">
                  <c:v>37</c:v>
                </c:pt>
                <c:pt idx="287">
                  <c:v>13</c:v>
                </c:pt>
                <c:pt idx="288">
                  <c:v>19</c:v>
                </c:pt>
                <c:pt idx="289">
                  <c:v>13</c:v>
                </c:pt>
                <c:pt idx="290">
                  <c:v>13</c:v>
                </c:pt>
                <c:pt idx="291">
                  <c:v>37</c:v>
                </c:pt>
                <c:pt idx="292">
                  <c:v>11</c:v>
                </c:pt>
                <c:pt idx="293">
                  <c:v>22</c:v>
                </c:pt>
                <c:pt idx="294">
                  <c:v>7</c:v>
                </c:pt>
                <c:pt idx="295">
                  <c:v>19</c:v>
                </c:pt>
                <c:pt idx="296">
                  <c:v>13</c:v>
                </c:pt>
                <c:pt idx="297">
                  <c:v>25</c:v>
                </c:pt>
                <c:pt idx="298">
                  <c:v>13</c:v>
                </c:pt>
                <c:pt idx="299">
                  <c:v>25</c:v>
                </c:pt>
                <c:pt idx="300">
                  <c:v>19</c:v>
                </c:pt>
                <c:pt idx="301">
                  <c:v>25</c:v>
                </c:pt>
                <c:pt idx="302">
                  <c:v>19</c:v>
                </c:pt>
                <c:pt idx="303">
                  <c:v>25</c:v>
                </c:pt>
                <c:pt idx="304">
                  <c:v>14</c:v>
                </c:pt>
                <c:pt idx="305">
                  <c:v>13</c:v>
                </c:pt>
                <c:pt idx="306">
                  <c:v>37</c:v>
                </c:pt>
                <c:pt idx="307">
                  <c:v>31</c:v>
                </c:pt>
                <c:pt idx="308">
                  <c:v>16</c:v>
                </c:pt>
                <c:pt idx="309">
                  <c:v>13</c:v>
                </c:pt>
                <c:pt idx="310">
                  <c:v>25</c:v>
                </c:pt>
                <c:pt idx="311">
                  <c:v>13</c:v>
                </c:pt>
                <c:pt idx="312">
                  <c:v>25</c:v>
                </c:pt>
                <c:pt idx="313">
                  <c:v>28</c:v>
                </c:pt>
                <c:pt idx="314">
                  <c:v>7</c:v>
                </c:pt>
                <c:pt idx="315">
                  <c:v>41</c:v>
                </c:pt>
                <c:pt idx="316">
                  <c:v>13</c:v>
                </c:pt>
                <c:pt idx="317">
                  <c:v>5</c:v>
                </c:pt>
                <c:pt idx="318">
                  <c:v>13</c:v>
                </c:pt>
                <c:pt idx="319">
                  <c:v>12</c:v>
                </c:pt>
                <c:pt idx="320">
                  <c:v>19</c:v>
                </c:pt>
                <c:pt idx="321">
                  <c:v>37</c:v>
                </c:pt>
                <c:pt idx="322">
                  <c:v>19</c:v>
                </c:pt>
                <c:pt idx="323">
                  <c:v>19</c:v>
                </c:pt>
                <c:pt idx="324">
                  <c:v>37</c:v>
                </c:pt>
                <c:pt idx="325">
                  <c:v>37</c:v>
                </c:pt>
                <c:pt idx="326">
                  <c:v>7</c:v>
                </c:pt>
                <c:pt idx="327">
                  <c:v>13</c:v>
                </c:pt>
                <c:pt idx="328">
                  <c:v>25</c:v>
                </c:pt>
                <c:pt idx="329">
                  <c:v>11</c:v>
                </c:pt>
                <c:pt idx="330">
                  <c:v>13</c:v>
                </c:pt>
                <c:pt idx="331">
                  <c:v>13</c:v>
                </c:pt>
                <c:pt idx="332">
                  <c:v>19</c:v>
                </c:pt>
                <c:pt idx="333">
                  <c:v>13</c:v>
                </c:pt>
                <c:pt idx="334">
                  <c:v>19</c:v>
                </c:pt>
                <c:pt idx="335">
                  <c:v>28</c:v>
                </c:pt>
                <c:pt idx="336">
                  <c:v>19</c:v>
                </c:pt>
                <c:pt idx="337">
                  <c:v>25</c:v>
                </c:pt>
                <c:pt idx="338">
                  <c:v>49</c:v>
                </c:pt>
                <c:pt idx="339">
                  <c:v>16</c:v>
                </c:pt>
                <c:pt idx="340">
                  <c:v>13</c:v>
                </c:pt>
                <c:pt idx="341">
                  <c:v>6</c:v>
                </c:pt>
                <c:pt idx="342">
                  <c:v>7</c:v>
                </c:pt>
                <c:pt idx="343">
                  <c:v>31</c:v>
                </c:pt>
                <c:pt idx="344">
                  <c:v>49</c:v>
                </c:pt>
                <c:pt idx="345">
                  <c:v>25</c:v>
                </c:pt>
                <c:pt idx="346">
                  <c:v>19</c:v>
                </c:pt>
                <c:pt idx="347">
                  <c:v>22</c:v>
                </c:pt>
                <c:pt idx="348">
                  <c:v>10</c:v>
                </c:pt>
                <c:pt idx="349">
                  <c:v>25</c:v>
                </c:pt>
                <c:pt idx="350">
                  <c:v>7</c:v>
                </c:pt>
                <c:pt idx="351">
                  <c:v>10</c:v>
                </c:pt>
                <c:pt idx="352">
                  <c:v>37</c:v>
                </c:pt>
                <c:pt idx="353">
                  <c:v>5</c:v>
                </c:pt>
                <c:pt idx="354">
                  <c:v>13</c:v>
                </c:pt>
                <c:pt idx="355">
                  <c:v>16</c:v>
                </c:pt>
                <c:pt idx="356">
                  <c:v>19</c:v>
                </c:pt>
                <c:pt idx="357">
                  <c:v>19</c:v>
                </c:pt>
                <c:pt idx="358">
                  <c:v>25</c:v>
                </c:pt>
                <c:pt idx="359">
                  <c:v>19</c:v>
                </c:pt>
                <c:pt idx="360">
                  <c:v>49</c:v>
                </c:pt>
                <c:pt idx="361">
                  <c:v>13</c:v>
                </c:pt>
                <c:pt idx="362">
                  <c:v>28</c:v>
                </c:pt>
                <c:pt idx="363">
                  <c:v>49</c:v>
                </c:pt>
                <c:pt idx="364">
                  <c:v>10</c:v>
                </c:pt>
                <c:pt idx="365">
                  <c:v>19</c:v>
                </c:pt>
                <c:pt idx="366">
                  <c:v>16</c:v>
                </c:pt>
                <c:pt idx="367">
                  <c:v>25</c:v>
                </c:pt>
                <c:pt idx="368">
                  <c:v>7</c:v>
                </c:pt>
                <c:pt idx="369">
                  <c:v>25</c:v>
                </c:pt>
                <c:pt idx="370">
                  <c:v>13</c:v>
                </c:pt>
                <c:pt idx="371">
                  <c:v>25</c:v>
                </c:pt>
                <c:pt idx="372">
                  <c:v>19</c:v>
                </c:pt>
                <c:pt idx="373">
                  <c:v>13</c:v>
                </c:pt>
                <c:pt idx="374">
                  <c:v>13</c:v>
                </c:pt>
                <c:pt idx="375">
                  <c:v>49</c:v>
                </c:pt>
                <c:pt idx="376">
                  <c:v>19</c:v>
                </c:pt>
                <c:pt idx="377">
                  <c:v>13</c:v>
                </c:pt>
                <c:pt idx="378">
                  <c:v>13</c:v>
                </c:pt>
                <c:pt idx="379">
                  <c:v>28</c:v>
                </c:pt>
                <c:pt idx="380">
                  <c:v>31</c:v>
                </c:pt>
                <c:pt idx="381">
                  <c:v>37</c:v>
                </c:pt>
                <c:pt idx="382">
                  <c:v>7</c:v>
                </c:pt>
                <c:pt idx="383">
                  <c:v>46</c:v>
                </c:pt>
                <c:pt idx="384">
                  <c:v>5</c:v>
                </c:pt>
                <c:pt idx="385">
                  <c:v>13</c:v>
                </c:pt>
                <c:pt idx="386">
                  <c:v>49</c:v>
                </c:pt>
                <c:pt idx="387">
                  <c:v>25</c:v>
                </c:pt>
                <c:pt idx="388">
                  <c:v>19</c:v>
                </c:pt>
                <c:pt idx="389">
                  <c:v>13</c:v>
                </c:pt>
                <c:pt idx="390">
                  <c:v>25</c:v>
                </c:pt>
                <c:pt idx="391">
                  <c:v>13</c:v>
                </c:pt>
                <c:pt idx="392">
                  <c:v>13</c:v>
                </c:pt>
                <c:pt idx="393">
                  <c:v>37</c:v>
                </c:pt>
                <c:pt idx="394">
                  <c:v>49</c:v>
                </c:pt>
                <c:pt idx="395">
                  <c:v>43</c:v>
                </c:pt>
                <c:pt idx="396">
                  <c:v>25</c:v>
                </c:pt>
                <c:pt idx="397">
                  <c:v>7</c:v>
                </c:pt>
                <c:pt idx="398">
                  <c:v>7</c:v>
                </c:pt>
                <c:pt idx="399">
                  <c:v>37</c:v>
                </c:pt>
                <c:pt idx="400">
                  <c:v>31</c:v>
                </c:pt>
                <c:pt idx="401">
                  <c:v>13</c:v>
                </c:pt>
                <c:pt idx="402">
                  <c:v>7</c:v>
                </c:pt>
                <c:pt idx="403">
                  <c:v>13</c:v>
                </c:pt>
                <c:pt idx="404">
                  <c:v>31</c:v>
                </c:pt>
                <c:pt idx="405">
                  <c:v>49</c:v>
                </c:pt>
                <c:pt idx="406">
                  <c:v>25</c:v>
                </c:pt>
                <c:pt idx="407">
                  <c:v>25</c:v>
                </c:pt>
                <c:pt idx="408">
                  <c:v>25</c:v>
                </c:pt>
                <c:pt idx="409">
                  <c:v>25</c:v>
                </c:pt>
                <c:pt idx="410">
                  <c:v>37</c:v>
                </c:pt>
                <c:pt idx="411">
                  <c:v>7</c:v>
                </c:pt>
                <c:pt idx="412">
                  <c:v>11</c:v>
                </c:pt>
                <c:pt idx="413">
                  <c:v>13</c:v>
                </c:pt>
                <c:pt idx="414">
                  <c:v>19</c:v>
                </c:pt>
                <c:pt idx="415">
                  <c:v>22</c:v>
                </c:pt>
                <c:pt idx="416">
                  <c:v>25</c:v>
                </c:pt>
                <c:pt idx="417">
                  <c:v>25</c:v>
                </c:pt>
                <c:pt idx="418">
                  <c:v>25</c:v>
                </c:pt>
                <c:pt idx="419">
                  <c:v>25</c:v>
                </c:pt>
                <c:pt idx="420">
                  <c:v>31</c:v>
                </c:pt>
                <c:pt idx="421">
                  <c:v>37</c:v>
                </c:pt>
                <c:pt idx="422">
                  <c:v>37</c:v>
                </c:pt>
                <c:pt idx="423">
                  <c:v>40</c:v>
                </c:pt>
                <c:pt idx="424">
                  <c:v>43</c:v>
                </c:pt>
              </c:numCache>
            </c:numRef>
          </c:xVal>
          <c:yVal>
            <c:numRef>
              <c:f>'3.13 a b'!$F$5:$F$429</c:f>
              <c:numCache>
                <c:formatCode>_("$"* #,##0.00_);_("$"* \(#,##0.00\);_("$"* "-"??_);_(@_)</c:formatCode>
                <c:ptCount val="425"/>
                <c:pt idx="0">
                  <c:v>32542</c:v>
                </c:pt>
                <c:pt idx="1">
                  <c:v>30228</c:v>
                </c:pt>
                <c:pt idx="2">
                  <c:v>21907</c:v>
                </c:pt>
                <c:pt idx="3">
                  <c:v>20406</c:v>
                </c:pt>
                <c:pt idx="4">
                  <c:v>19812</c:v>
                </c:pt>
                <c:pt idx="5">
                  <c:v>19286</c:v>
                </c:pt>
                <c:pt idx="6">
                  <c:v>18716</c:v>
                </c:pt>
                <c:pt idx="7">
                  <c:v>18620</c:v>
                </c:pt>
                <c:pt idx="8">
                  <c:v>17653</c:v>
                </c:pt>
                <c:pt idx="9">
                  <c:v>17633</c:v>
                </c:pt>
                <c:pt idx="10">
                  <c:v>17599</c:v>
                </c:pt>
                <c:pt idx="11">
                  <c:v>17545</c:v>
                </c:pt>
                <c:pt idx="12">
                  <c:v>17542</c:v>
                </c:pt>
                <c:pt idx="13">
                  <c:v>17366</c:v>
                </c:pt>
                <c:pt idx="14">
                  <c:v>17124</c:v>
                </c:pt>
                <c:pt idx="15">
                  <c:v>17124</c:v>
                </c:pt>
                <c:pt idx="16">
                  <c:v>16630</c:v>
                </c:pt>
                <c:pt idx="17">
                  <c:v>15800</c:v>
                </c:pt>
                <c:pt idx="18">
                  <c:v>15328</c:v>
                </c:pt>
                <c:pt idx="19">
                  <c:v>14717</c:v>
                </c:pt>
                <c:pt idx="20">
                  <c:v>14654</c:v>
                </c:pt>
                <c:pt idx="21">
                  <c:v>14643</c:v>
                </c:pt>
                <c:pt idx="22">
                  <c:v>14215</c:v>
                </c:pt>
                <c:pt idx="23">
                  <c:v>14190</c:v>
                </c:pt>
                <c:pt idx="24">
                  <c:v>14146</c:v>
                </c:pt>
                <c:pt idx="25">
                  <c:v>13970</c:v>
                </c:pt>
                <c:pt idx="26">
                  <c:v>13428</c:v>
                </c:pt>
                <c:pt idx="27">
                  <c:v>12721</c:v>
                </c:pt>
                <c:pt idx="28">
                  <c:v>12635</c:v>
                </c:pt>
                <c:pt idx="29">
                  <c:v>12632</c:v>
                </c:pt>
                <c:pt idx="30">
                  <c:v>12242</c:v>
                </c:pt>
                <c:pt idx="31">
                  <c:v>11963</c:v>
                </c:pt>
                <c:pt idx="32">
                  <c:v>11838</c:v>
                </c:pt>
                <c:pt idx="33">
                  <c:v>11587</c:v>
                </c:pt>
                <c:pt idx="34">
                  <c:v>11481</c:v>
                </c:pt>
                <c:pt idx="35">
                  <c:v>11297</c:v>
                </c:pt>
                <c:pt idx="36">
                  <c:v>11171</c:v>
                </c:pt>
                <c:pt idx="37">
                  <c:v>10853</c:v>
                </c:pt>
                <c:pt idx="38">
                  <c:v>10723</c:v>
                </c:pt>
                <c:pt idx="39">
                  <c:v>10668</c:v>
                </c:pt>
                <c:pt idx="40">
                  <c:v>10099</c:v>
                </c:pt>
                <c:pt idx="41">
                  <c:v>9929</c:v>
                </c:pt>
                <c:pt idx="42">
                  <c:v>9125</c:v>
                </c:pt>
                <c:pt idx="43">
                  <c:v>9058</c:v>
                </c:pt>
                <c:pt idx="44">
                  <c:v>9016</c:v>
                </c:pt>
                <c:pt idx="45">
                  <c:v>8944</c:v>
                </c:pt>
                <c:pt idx="46">
                  <c:v>8850</c:v>
                </c:pt>
                <c:pt idx="47">
                  <c:v>8835</c:v>
                </c:pt>
                <c:pt idx="48">
                  <c:v>8667</c:v>
                </c:pt>
                <c:pt idx="49">
                  <c:v>8357</c:v>
                </c:pt>
                <c:pt idx="50">
                  <c:v>8258</c:v>
                </c:pt>
                <c:pt idx="51">
                  <c:v>8249</c:v>
                </c:pt>
                <c:pt idx="52">
                  <c:v>7877</c:v>
                </c:pt>
                <c:pt idx="53">
                  <c:v>7752</c:v>
                </c:pt>
                <c:pt idx="54">
                  <c:v>7710</c:v>
                </c:pt>
                <c:pt idx="55">
                  <c:v>7361</c:v>
                </c:pt>
                <c:pt idx="56">
                  <c:v>7002</c:v>
                </c:pt>
                <c:pt idx="57">
                  <c:v>6670</c:v>
                </c:pt>
                <c:pt idx="58">
                  <c:v>6628</c:v>
                </c:pt>
                <c:pt idx="59">
                  <c:v>6490</c:v>
                </c:pt>
                <c:pt idx="60">
                  <c:v>6345</c:v>
                </c:pt>
                <c:pt idx="61">
                  <c:v>6089</c:v>
                </c:pt>
                <c:pt idx="62">
                  <c:v>5857</c:v>
                </c:pt>
                <c:pt idx="63">
                  <c:v>5831</c:v>
                </c:pt>
                <c:pt idx="64">
                  <c:v>5717</c:v>
                </c:pt>
                <c:pt idx="65">
                  <c:v>5588</c:v>
                </c:pt>
                <c:pt idx="66">
                  <c:v>5564</c:v>
                </c:pt>
                <c:pt idx="67">
                  <c:v>5180</c:v>
                </c:pt>
                <c:pt idx="68">
                  <c:v>4973</c:v>
                </c:pt>
                <c:pt idx="69">
                  <c:v>4858</c:v>
                </c:pt>
                <c:pt idx="70">
                  <c:v>4802</c:v>
                </c:pt>
                <c:pt idx="71">
                  <c:v>4731</c:v>
                </c:pt>
                <c:pt idx="72">
                  <c:v>4684</c:v>
                </c:pt>
                <c:pt idx="73">
                  <c:v>4549</c:v>
                </c:pt>
                <c:pt idx="74">
                  <c:v>4486</c:v>
                </c:pt>
                <c:pt idx="75">
                  <c:v>4465</c:v>
                </c:pt>
                <c:pt idx="76">
                  <c:v>4449</c:v>
                </c:pt>
                <c:pt idx="77">
                  <c:v>4256</c:v>
                </c:pt>
                <c:pt idx="78">
                  <c:v>4164</c:v>
                </c:pt>
                <c:pt idx="79">
                  <c:v>4150</c:v>
                </c:pt>
                <c:pt idx="80">
                  <c:v>4089</c:v>
                </c:pt>
                <c:pt idx="81">
                  <c:v>3978</c:v>
                </c:pt>
                <c:pt idx="82">
                  <c:v>3972</c:v>
                </c:pt>
                <c:pt idx="83">
                  <c:v>3880</c:v>
                </c:pt>
                <c:pt idx="84">
                  <c:v>3870</c:v>
                </c:pt>
                <c:pt idx="85">
                  <c:v>3624</c:v>
                </c:pt>
                <c:pt idx="86">
                  <c:v>3565</c:v>
                </c:pt>
                <c:pt idx="87">
                  <c:v>3560</c:v>
                </c:pt>
                <c:pt idx="88">
                  <c:v>3529</c:v>
                </c:pt>
                <c:pt idx="89">
                  <c:v>3423</c:v>
                </c:pt>
                <c:pt idx="90">
                  <c:v>3369</c:v>
                </c:pt>
                <c:pt idx="91">
                  <c:v>3329</c:v>
                </c:pt>
                <c:pt idx="92">
                  <c:v>3305</c:v>
                </c:pt>
                <c:pt idx="93">
                  <c:v>3285</c:v>
                </c:pt>
                <c:pt idx="94">
                  <c:v>3281</c:v>
                </c:pt>
                <c:pt idx="95">
                  <c:v>3273</c:v>
                </c:pt>
                <c:pt idx="96">
                  <c:v>3129</c:v>
                </c:pt>
                <c:pt idx="97">
                  <c:v>3111</c:v>
                </c:pt>
                <c:pt idx="98">
                  <c:v>3105</c:v>
                </c:pt>
                <c:pt idx="99">
                  <c:v>2877</c:v>
                </c:pt>
                <c:pt idx="100">
                  <c:v>2846</c:v>
                </c:pt>
                <c:pt idx="101">
                  <c:v>2827</c:v>
                </c:pt>
                <c:pt idx="102">
                  <c:v>2808</c:v>
                </c:pt>
                <c:pt idx="103">
                  <c:v>2699</c:v>
                </c:pt>
                <c:pt idx="104">
                  <c:v>2688</c:v>
                </c:pt>
                <c:pt idx="105">
                  <c:v>2641</c:v>
                </c:pt>
                <c:pt idx="106">
                  <c:v>2632</c:v>
                </c:pt>
                <c:pt idx="107">
                  <c:v>2484</c:v>
                </c:pt>
                <c:pt idx="108">
                  <c:v>2472</c:v>
                </c:pt>
                <c:pt idx="109">
                  <c:v>2472</c:v>
                </c:pt>
                <c:pt idx="110">
                  <c:v>2438</c:v>
                </c:pt>
                <c:pt idx="111">
                  <c:v>2409</c:v>
                </c:pt>
                <c:pt idx="112">
                  <c:v>2215</c:v>
                </c:pt>
                <c:pt idx="113">
                  <c:v>2043</c:v>
                </c:pt>
                <c:pt idx="114">
                  <c:v>1933</c:v>
                </c:pt>
                <c:pt idx="115">
                  <c:v>1851</c:v>
                </c:pt>
                <c:pt idx="116">
                  <c:v>1833</c:v>
                </c:pt>
                <c:pt idx="117">
                  <c:v>1787</c:v>
                </c:pt>
                <c:pt idx="118">
                  <c:v>1778</c:v>
                </c:pt>
                <c:pt idx="119">
                  <c:v>1734</c:v>
                </c:pt>
                <c:pt idx="120">
                  <c:v>1655</c:v>
                </c:pt>
                <c:pt idx="121">
                  <c:v>1639</c:v>
                </c:pt>
                <c:pt idx="122">
                  <c:v>1613</c:v>
                </c:pt>
                <c:pt idx="123">
                  <c:v>1564</c:v>
                </c:pt>
                <c:pt idx="124">
                  <c:v>1519</c:v>
                </c:pt>
                <c:pt idx="125">
                  <c:v>1500</c:v>
                </c:pt>
                <c:pt idx="126">
                  <c:v>1497</c:v>
                </c:pt>
                <c:pt idx="127">
                  <c:v>1447</c:v>
                </c:pt>
                <c:pt idx="128">
                  <c:v>1440</c:v>
                </c:pt>
                <c:pt idx="129">
                  <c:v>1435</c:v>
                </c:pt>
                <c:pt idx="130">
                  <c:v>1428</c:v>
                </c:pt>
                <c:pt idx="131">
                  <c:v>1412</c:v>
                </c:pt>
                <c:pt idx="132">
                  <c:v>1409</c:v>
                </c:pt>
                <c:pt idx="133">
                  <c:v>1406</c:v>
                </c:pt>
                <c:pt idx="134">
                  <c:v>1391</c:v>
                </c:pt>
                <c:pt idx="135">
                  <c:v>1385</c:v>
                </c:pt>
                <c:pt idx="136">
                  <c:v>1384</c:v>
                </c:pt>
                <c:pt idx="137">
                  <c:v>1366</c:v>
                </c:pt>
                <c:pt idx="138">
                  <c:v>1365</c:v>
                </c:pt>
                <c:pt idx="139">
                  <c:v>1355</c:v>
                </c:pt>
                <c:pt idx="140">
                  <c:v>1336</c:v>
                </c:pt>
                <c:pt idx="141">
                  <c:v>1265</c:v>
                </c:pt>
                <c:pt idx="142">
                  <c:v>1257</c:v>
                </c:pt>
                <c:pt idx="143">
                  <c:v>1238</c:v>
                </c:pt>
                <c:pt idx="144">
                  <c:v>1230</c:v>
                </c:pt>
                <c:pt idx="145">
                  <c:v>1219</c:v>
                </c:pt>
                <c:pt idx="146">
                  <c:v>1218</c:v>
                </c:pt>
                <c:pt idx="147">
                  <c:v>1212</c:v>
                </c:pt>
                <c:pt idx="148">
                  <c:v>1210</c:v>
                </c:pt>
                <c:pt idx="149">
                  <c:v>1202</c:v>
                </c:pt>
                <c:pt idx="150">
                  <c:v>1201</c:v>
                </c:pt>
                <c:pt idx="151">
                  <c:v>1177</c:v>
                </c:pt>
                <c:pt idx="152">
                  <c:v>1138</c:v>
                </c:pt>
                <c:pt idx="153">
                  <c:v>1114</c:v>
                </c:pt>
                <c:pt idx="154">
                  <c:v>1096</c:v>
                </c:pt>
                <c:pt idx="155">
                  <c:v>1088</c:v>
                </c:pt>
                <c:pt idx="156">
                  <c:v>1082</c:v>
                </c:pt>
                <c:pt idx="157">
                  <c:v>1075</c:v>
                </c:pt>
                <c:pt idx="158">
                  <c:v>1060</c:v>
                </c:pt>
                <c:pt idx="159">
                  <c:v>1053</c:v>
                </c:pt>
                <c:pt idx="160">
                  <c:v>1033</c:v>
                </c:pt>
                <c:pt idx="161">
                  <c:v>1030</c:v>
                </c:pt>
                <c:pt idx="162">
                  <c:v>1028</c:v>
                </c:pt>
                <c:pt idx="163">
                  <c:v>999</c:v>
                </c:pt>
                <c:pt idx="164">
                  <c:v>991</c:v>
                </c:pt>
                <c:pt idx="165">
                  <c:v>989</c:v>
                </c:pt>
                <c:pt idx="166">
                  <c:v>987</c:v>
                </c:pt>
                <c:pt idx="167">
                  <c:v>985</c:v>
                </c:pt>
                <c:pt idx="168">
                  <c:v>979</c:v>
                </c:pt>
                <c:pt idx="169">
                  <c:v>973</c:v>
                </c:pt>
                <c:pt idx="170">
                  <c:v>970</c:v>
                </c:pt>
                <c:pt idx="171">
                  <c:v>966</c:v>
                </c:pt>
                <c:pt idx="172">
                  <c:v>965</c:v>
                </c:pt>
                <c:pt idx="173">
                  <c:v>959</c:v>
                </c:pt>
                <c:pt idx="174">
                  <c:v>957</c:v>
                </c:pt>
                <c:pt idx="175">
                  <c:v>956</c:v>
                </c:pt>
                <c:pt idx="176">
                  <c:v>955</c:v>
                </c:pt>
                <c:pt idx="177">
                  <c:v>955</c:v>
                </c:pt>
                <c:pt idx="178">
                  <c:v>949</c:v>
                </c:pt>
                <c:pt idx="179">
                  <c:v>948</c:v>
                </c:pt>
                <c:pt idx="180">
                  <c:v>946</c:v>
                </c:pt>
                <c:pt idx="181">
                  <c:v>945</c:v>
                </c:pt>
                <c:pt idx="182">
                  <c:v>941</c:v>
                </c:pt>
                <c:pt idx="183">
                  <c:v>935</c:v>
                </c:pt>
                <c:pt idx="184">
                  <c:v>933</c:v>
                </c:pt>
                <c:pt idx="185">
                  <c:v>922</c:v>
                </c:pt>
                <c:pt idx="186">
                  <c:v>922</c:v>
                </c:pt>
                <c:pt idx="187">
                  <c:v>919</c:v>
                </c:pt>
                <c:pt idx="188">
                  <c:v>914</c:v>
                </c:pt>
                <c:pt idx="189">
                  <c:v>912</c:v>
                </c:pt>
                <c:pt idx="190">
                  <c:v>909</c:v>
                </c:pt>
                <c:pt idx="191">
                  <c:v>909</c:v>
                </c:pt>
                <c:pt idx="192">
                  <c:v>907</c:v>
                </c:pt>
                <c:pt idx="193">
                  <c:v>904</c:v>
                </c:pt>
                <c:pt idx="194">
                  <c:v>904</c:v>
                </c:pt>
                <c:pt idx="195">
                  <c:v>900</c:v>
                </c:pt>
                <c:pt idx="196">
                  <c:v>898</c:v>
                </c:pt>
                <c:pt idx="197">
                  <c:v>897</c:v>
                </c:pt>
                <c:pt idx="198">
                  <c:v>897</c:v>
                </c:pt>
                <c:pt idx="199">
                  <c:v>893</c:v>
                </c:pt>
                <c:pt idx="200">
                  <c:v>887</c:v>
                </c:pt>
                <c:pt idx="201">
                  <c:v>886</c:v>
                </c:pt>
                <c:pt idx="202">
                  <c:v>882</c:v>
                </c:pt>
                <c:pt idx="203">
                  <c:v>867</c:v>
                </c:pt>
                <c:pt idx="204">
                  <c:v>862</c:v>
                </c:pt>
                <c:pt idx="205">
                  <c:v>861</c:v>
                </c:pt>
                <c:pt idx="206">
                  <c:v>859</c:v>
                </c:pt>
                <c:pt idx="207">
                  <c:v>859</c:v>
                </c:pt>
                <c:pt idx="208">
                  <c:v>857</c:v>
                </c:pt>
                <c:pt idx="209">
                  <c:v>842</c:v>
                </c:pt>
                <c:pt idx="210">
                  <c:v>836</c:v>
                </c:pt>
                <c:pt idx="211">
                  <c:v>836</c:v>
                </c:pt>
                <c:pt idx="212">
                  <c:v>836</c:v>
                </c:pt>
                <c:pt idx="213">
                  <c:v>835</c:v>
                </c:pt>
                <c:pt idx="214">
                  <c:v>823</c:v>
                </c:pt>
                <c:pt idx="215">
                  <c:v>821</c:v>
                </c:pt>
                <c:pt idx="216">
                  <c:v>821</c:v>
                </c:pt>
                <c:pt idx="217">
                  <c:v>819</c:v>
                </c:pt>
                <c:pt idx="218">
                  <c:v>815</c:v>
                </c:pt>
                <c:pt idx="219">
                  <c:v>813</c:v>
                </c:pt>
                <c:pt idx="220">
                  <c:v>807</c:v>
                </c:pt>
                <c:pt idx="221">
                  <c:v>806</c:v>
                </c:pt>
                <c:pt idx="222">
                  <c:v>805</c:v>
                </c:pt>
                <c:pt idx="223">
                  <c:v>803</c:v>
                </c:pt>
                <c:pt idx="224">
                  <c:v>800</c:v>
                </c:pt>
                <c:pt idx="225">
                  <c:v>800</c:v>
                </c:pt>
                <c:pt idx="226">
                  <c:v>798</c:v>
                </c:pt>
                <c:pt idx="227">
                  <c:v>797</c:v>
                </c:pt>
                <c:pt idx="228">
                  <c:v>789</c:v>
                </c:pt>
                <c:pt idx="229">
                  <c:v>781</c:v>
                </c:pt>
                <c:pt idx="230">
                  <c:v>775</c:v>
                </c:pt>
                <c:pt idx="231">
                  <c:v>775</c:v>
                </c:pt>
                <c:pt idx="232">
                  <c:v>772</c:v>
                </c:pt>
                <c:pt idx="233">
                  <c:v>771</c:v>
                </c:pt>
                <c:pt idx="234">
                  <c:v>770</c:v>
                </c:pt>
                <c:pt idx="235">
                  <c:v>763</c:v>
                </c:pt>
                <c:pt idx="236">
                  <c:v>762</c:v>
                </c:pt>
                <c:pt idx="237">
                  <c:v>761</c:v>
                </c:pt>
                <c:pt idx="238">
                  <c:v>759</c:v>
                </c:pt>
                <c:pt idx="239">
                  <c:v>757</c:v>
                </c:pt>
                <c:pt idx="240">
                  <c:v>750</c:v>
                </c:pt>
                <c:pt idx="241">
                  <c:v>750</c:v>
                </c:pt>
                <c:pt idx="242">
                  <c:v>750</c:v>
                </c:pt>
                <c:pt idx="243">
                  <c:v>746</c:v>
                </c:pt>
                <c:pt idx="244">
                  <c:v>739</c:v>
                </c:pt>
                <c:pt idx="245">
                  <c:v>736</c:v>
                </c:pt>
                <c:pt idx="246">
                  <c:v>734</c:v>
                </c:pt>
                <c:pt idx="247">
                  <c:v>726</c:v>
                </c:pt>
                <c:pt idx="248">
                  <c:v>724</c:v>
                </c:pt>
                <c:pt idx="249">
                  <c:v>718</c:v>
                </c:pt>
                <c:pt idx="250">
                  <c:v>717</c:v>
                </c:pt>
                <c:pt idx="251">
                  <c:v>717</c:v>
                </c:pt>
                <c:pt idx="252">
                  <c:v>717</c:v>
                </c:pt>
                <c:pt idx="253">
                  <c:v>716</c:v>
                </c:pt>
                <c:pt idx="254">
                  <c:v>716</c:v>
                </c:pt>
                <c:pt idx="255">
                  <c:v>713</c:v>
                </c:pt>
                <c:pt idx="256">
                  <c:v>712</c:v>
                </c:pt>
                <c:pt idx="257">
                  <c:v>710</c:v>
                </c:pt>
                <c:pt idx="258">
                  <c:v>707</c:v>
                </c:pt>
                <c:pt idx="259">
                  <c:v>706</c:v>
                </c:pt>
                <c:pt idx="260">
                  <c:v>705</c:v>
                </c:pt>
                <c:pt idx="261">
                  <c:v>701</c:v>
                </c:pt>
                <c:pt idx="262">
                  <c:v>693</c:v>
                </c:pt>
                <c:pt idx="263">
                  <c:v>685</c:v>
                </c:pt>
                <c:pt idx="264">
                  <c:v>680</c:v>
                </c:pt>
                <c:pt idx="265">
                  <c:v>674</c:v>
                </c:pt>
                <c:pt idx="266">
                  <c:v>667</c:v>
                </c:pt>
                <c:pt idx="267">
                  <c:v>663</c:v>
                </c:pt>
                <c:pt idx="268">
                  <c:v>660</c:v>
                </c:pt>
                <c:pt idx="269">
                  <c:v>659</c:v>
                </c:pt>
                <c:pt idx="270">
                  <c:v>656</c:v>
                </c:pt>
                <c:pt idx="271">
                  <c:v>651</c:v>
                </c:pt>
                <c:pt idx="272">
                  <c:v>649</c:v>
                </c:pt>
                <c:pt idx="273">
                  <c:v>648</c:v>
                </c:pt>
                <c:pt idx="274">
                  <c:v>646</c:v>
                </c:pt>
                <c:pt idx="275">
                  <c:v>644</c:v>
                </c:pt>
                <c:pt idx="276">
                  <c:v>643</c:v>
                </c:pt>
                <c:pt idx="277">
                  <c:v>642</c:v>
                </c:pt>
                <c:pt idx="278">
                  <c:v>637</c:v>
                </c:pt>
                <c:pt idx="279">
                  <c:v>636</c:v>
                </c:pt>
                <c:pt idx="280">
                  <c:v>626</c:v>
                </c:pt>
                <c:pt idx="281">
                  <c:v>624</c:v>
                </c:pt>
                <c:pt idx="282">
                  <c:v>612</c:v>
                </c:pt>
                <c:pt idx="283">
                  <c:v>609</c:v>
                </c:pt>
                <c:pt idx="284">
                  <c:v>609</c:v>
                </c:pt>
                <c:pt idx="285">
                  <c:v>607</c:v>
                </c:pt>
                <c:pt idx="286">
                  <c:v>605</c:v>
                </c:pt>
                <c:pt idx="287">
                  <c:v>603</c:v>
                </c:pt>
                <c:pt idx="288">
                  <c:v>601</c:v>
                </c:pt>
                <c:pt idx="289">
                  <c:v>596</c:v>
                </c:pt>
                <c:pt idx="290">
                  <c:v>586</c:v>
                </c:pt>
                <c:pt idx="291">
                  <c:v>582</c:v>
                </c:pt>
                <c:pt idx="292">
                  <c:v>580</c:v>
                </c:pt>
                <c:pt idx="293">
                  <c:v>579</c:v>
                </c:pt>
                <c:pt idx="294">
                  <c:v>576</c:v>
                </c:pt>
                <c:pt idx="295">
                  <c:v>565</c:v>
                </c:pt>
                <c:pt idx="296">
                  <c:v>552</c:v>
                </c:pt>
                <c:pt idx="297">
                  <c:v>552</c:v>
                </c:pt>
                <c:pt idx="298">
                  <c:v>547</c:v>
                </c:pt>
                <c:pt idx="299">
                  <c:v>546</c:v>
                </c:pt>
                <c:pt idx="300">
                  <c:v>544</c:v>
                </c:pt>
                <c:pt idx="301">
                  <c:v>544</c:v>
                </c:pt>
                <c:pt idx="302">
                  <c:v>541</c:v>
                </c:pt>
                <c:pt idx="303">
                  <c:v>538</c:v>
                </c:pt>
                <c:pt idx="304">
                  <c:v>533</c:v>
                </c:pt>
                <c:pt idx="305">
                  <c:v>531</c:v>
                </c:pt>
                <c:pt idx="306">
                  <c:v>523</c:v>
                </c:pt>
                <c:pt idx="307">
                  <c:v>519</c:v>
                </c:pt>
                <c:pt idx="308">
                  <c:v>509</c:v>
                </c:pt>
                <c:pt idx="309">
                  <c:v>508</c:v>
                </c:pt>
                <c:pt idx="310">
                  <c:v>506</c:v>
                </c:pt>
                <c:pt idx="311">
                  <c:v>503</c:v>
                </c:pt>
                <c:pt idx="312">
                  <c:v>500</c:v>
                </c:pt>
                <c:pt idx="313">
                  <c:v>500</c:v>
                </c:pt>
                <c:pt idx="314">
                  <c:v>497</c:v>
                </c:pt>
                <c:pt idx="315">
                  <c:v>497</c:v>
                </c:pt>
                <c:pt idx="316">
                  <c:v>493</c:v>
                </c:pt>
                <c:pt idx="317">
                  <c:v>490</c:v>
                </c:pt>
                <c:pt idx="318">
                  <c:v>490</c:v>
                </c:pt>
                <c:pt idx="319">
                  <c:v>486</c:v>
                </c:pt>
                <c:pt idx="320">
                  <c:v>485</c:v>
                </c:pt>
                <c:pt idx="321">
                  <c:v>485</c:v>
                </c:pt>
                <c:pt idx="322">
                  <c:v>483</c:v>
                </c:pt>
                <c:pt idx="323">
                  <c:v>479</c:v>
                </c:pt>
                <c:pt idx="324">
                  <c:v>478</c:v>
                </c:pt>
                <c:pt idx="325">
                  <c:v>473</c:v>
                </c:pt>
                <c:pt idx="326">
                  <c:v>471</c:v>
                </c:pt>
                <c:pt idx="327">
                  <c:v>470</c:v>
                </c:pt>
                <c:pt idx="328">
                  <c:v>466</c:v>
                </c:pt>
                <c:pt idx="329">
                  <c:v>463</c:v>
                </c:pt>
                <c:pt idx="330">
                  <c:v>461</c:v>
                </c:pt>
                <c:pt idx="331">
                  <c:v>457</c:v>
                </c:pt>
                <c:pt idx="332">
                  <c:v>435</c:v>
                </c:pt>
                <c:pt idx="333">
                  <c:v>425</c:v>
                </c:pt>
                <c:pt idx="334">
                  <c:v>425</c:v>
                </c:pt>
                <c:pt idx="335">
                  <c:v>425</c:v>
                </c:pt>
                <c:pt idx="336">
                  <c:v>418</c:v>
                </c:pt>
                <c:pt idx="337">
                  <c:v>412</c:v>
                </c:pt>
                <c:pt idx="338">
                  <c:v>409</c:v>
                </c:pt>
                <c:pt idx="339">
                  <c:v>408</c:v>
                </c:pt>
                <c:pt idx="340">
                  <c:v>407</c:v>
                </c:pt>
                <c:pt idx="341">
                  <c:v>406</c:v>
                </c:pt>
                <c:pt idx="342">
                  <c:v>403</c:v>
                </c:pt>
                <c:pt idx="343">
                  <c:v>399</c:v>
                </c:pt>
                <c:pt idx="344">
                  <c:v>396</c:v>
                </c:pt>
                <c:pt idx="345">
                  <c:v>391</c:v>
                </c:pt>
                <c:pt idx="346">
                  <c:v>389</c:v>
                </c:pt>
                <c:pt idx="347">
                  <c:v>386</c:v>
                </c:pt>
                <c:pt idx="348">
                  <c:v>374</c:v>
                </c:pt>
                <c:pt idx="349">
                  <c:v>374</c:v>
                </c:pt>
                <c:pt idx="350">
                  <c:v>369</c:v>
                </c:pt>
                <c:pt idx="351">
                  <c:v>369</c:v>
                </c:pt>
                <c:pt idx="352">
                  <c:v>367</c:v>
                </c:pt>
                <c:pt idx="353">
                  <c:v>364</c:v>
                </c:pt>
                <c:pt idx="354">
                  <c:v>364</c:v>
                </c:pt>
                <c:pt idx="355">
                  <c:v>347</c:v>
                </c:pt>
                <c:pt idx="356">
                  <c:v>343</c:v>
                </c:pt>
                <c:pt idx="357">
                  <c:v>340</c:v>
                </c:pt>
                <c:pt idx="358">
                  <c:v>337</c:v>
                </c:pt>
                <c:pt idx="359">
                  <c:v>325</c:v>
                </c:pt>
                <c:pt idx="360">
                  <c:v>323</c:v>
                </c:pt>
                <c:pt idx="361">
                  <c:v>322</c:v>
                </c:pt>
                <c:pt idx="362">
                  <c:v>322</c:v>
                </c:pt>
                <c:pt idx="363">
                  <c:v>309</c:v>
                </c:pt>
                <c:pt idx="364">
                  <c:v>302</c:v>
                </c:pt>
                <c:pt idx="365">
                  <c:v>299</c:v>
                </c:pt>
                <c:pt idx="366">
                  <c:v>296</c:v>
                </c:pt>
                <c:pt idx="367">
                  <c:v>276</c:v>
                </c:pt>
                <c:pt idx="368">
                  <c:v>272</c:v>
                </c:pt>
                <c:pt idx="369">
                  <c:v>270</c:v>
                </c:pt>
                <c:pt idx="370">
                  <c:v>265</c:v>
                </c:pt>
                <c:pt idx="371">
                  <c:v>260</c:v>
                </c:pt>
                <c:pt idx="372">
                  <c:v>242</c:v>
                </c:pt>
                <c:pt idx="373">
                  <c:v>238</c:v>
                </c:pt>
                <c:pt idx="374">
                  <c:v>229</c:v>
                </c:pt>
                <c:pt idx="375">
                  <c:v>218</c:v>
                </c:pt>
                <c:pt idx="376">
                  <c:v>216</c:v>
                </c:pt>
                <c:pt idx="377">
                  <c:v>208</c:v>
                </c:pt>
                <c:pt idx="378">
                  <c:v>207</c:v>
                </c:pt>
                <c:pt idx="379">
                  <c:v>207</c:v>
                </c:pt>
                <c:pt idx="380">
                  <c:v>204</c:v>
                </c:pt>
                <c:pt idx="381">
                  <c:v>197</c:v>
                </c:pt>
                <c:pt idx="382">
                  <c:v>192</c:v>
                </c:pt>
                <c:pt idx="383">
                  <c:v>192</c:v>
                </c:pt>
                <c:pt idx="384">
                  <c:v>180</c:v>
                </c:pt>
                <c:pt idx="385">
                  <c:v>178</c:v>
                </c:pt>
                <c:pt idx="386">
                  <c:v>177</c:v>
                </c:pt>
                <c:pt idx="387">
                  <c:v>172</c:v>
                </c:pt>
                <c:pt idx="388">
                  <c:v>169</c:v>
                </c:pt>
                <c:pt idx="389">
                  <c:v>164</c:v>
                </c:pt>
                <c:pt idx="390">
                  <c:v>162</c:v>
                </c:pt>
                <c:pt idx="391">
                  <c:v>160</c:v>
                </c:pt>
                <c:pt idx="392">
                  <c:v>156</c:v>
                </c:pt>
                <c:pt idx="393">
                  <c:v>154</c:v>
                </c:pt>
                <c:pt idx="394">
                  <c:v>150</c:v>
                </c:pt>
                <c:pt idx="395">
                  <c:v>148</c:v>
                </c:pt>
                <c:pt idx="396">
                  <c:v>146</c:v>
                </c:pt>
                <c:pt idx="397">
                  <c:v>142</c:v>
                </c:pt>
                <c:pt idx="398">
                  <c:v>138</c:v>
                </c:pt>
                <c:pt idx="399">
                  <c:v>135</c:v>
                </c:pt>
                <c:pt idx="400">
                  <c:v>129</c:v>
                </c:pt>
                <c:pt idx="401">
                  <c:v>128</c:v>
                </c:pt>
                <c:pt idx="402">
                  <c:v>127</c:v>
                </c:pt>
                <c:pt idx="403">
                  <c:v>127</c:v>
                </c:pt>
                <c:pt idx="404">
                  <c:v>127</c:v>
                </c:pt>
                <c:pt idx="405">
                  <c:v>116</c:v>
                </c:pt>
                <c:pt idx="406">
                  <c:v>113</c:v>
                </c:pt>
                <c:pt idx="407">
                  <c:v>109</c:v>
                </c:pt>
                <c:pt idx="408">
                  <c:v>108</c:v>
                </c:pt>
                <c:pt idx="409">
                  <c:v>104</c:v>
                </c:pt>
                <c:pt idx="410">
                  <c:v>104</c:v>
                </c:pt>
                <c:pt idx="411">
                  <c:v>102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76160"/>
        <c:axId val="174878080"/>
      </c:scatterChart>
      <c:valAx>
        <c:axId val="17487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Months As Customer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4878080"/>
        <c:crosses val="autoZero"/>
        <c:crossBetween val="midCat"/>
      </c:valAx>
      <c:valAx>
        <c:axId val="1748780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Combined Account Balance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74876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'3.13 c'!$E$4:$G$4</c:f>
              <c:strCache>
                <c:ptCount val="3"/>
                <c:pt idx="0">
                  <c:v>Single count</c:v>
                </c:pt>
                <c:pt idx="1">
                  <c:v>Married count</c:v>
                </c:pt>
                <c:pt idx="2">
                  <c:v>Divorced count</c:v>
                </c:pt>
              </c:strCache>
            </c:strRef>
          </c:cat>
          <c:val>
            <c:numRef>
              <c:f>'3.13 c'!$E$5:$G$5</c:f>
              <c:numCache>
                <c:formatCode>General</c:formatCode>
                <c:ptCount val="3"/>
                <c:pt idx="0">
                  <c:v>59</c:v>
                </c:pt>
                <c:pt idx="1">
                  <c:v>8</c:v>
                </c:pt>
                <c:pt idx="2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'3.14'!$E$4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strRef>
              <c:f>'3.14'!$D$5:$D$14</c:f>
              <c:strCache>
                <c:ptCount val="10"/>
                <c:pt idx="0">
                  <c:v>Small Appliance</c:v>
                </c:pt>
                <c:pt idx="1">
                  <c:v>New Car</c:v>
                </c:pt>
                <c:pt idx="2">
                  <c:v>Furniture</c:v>
                </c:pt>
                <c:pt idx="3">
                  <c:v>Business</c:v>
                </c:pt>
                <c:pt idx="4">
                  <c:v>Used Car</c:v>
                </c:pt>
                <c:pt idx="5">
                  <c:v>Education</c:v>
                </c:pt>
                <c:pt idx="6">
                  <c:v>Repairs</c:v>
                </c:pt>
                <c:pt idx="7">
                  <c:v>Other</c:v>
                </c:pt>
                <c:pt idx="8">
                  <c:v>Large Appliance</c:v>
                </c:pt>
                <c:pt idx="9">
                  <c:v>Retraining</c:v>
                </c:pt>
              </c:strCache>
            </c:strRef>
          </c:cat>
          <c:val>
            <c:numRef>
              <c:f>'3.14'!$E$5:$E$14</c:f>
              <c:numCache>
                <c:formatCode>General</c:formatCode>
                <c:ptCount val="10"/>
                <c:pt idx="0">
                  <c:v>105</c:v>
                </c:pt>
                <c:pt idx="1">
                  <c:v>104</c:v>
                </c:pt>
                <c:pt idx="2">
                  <c:v>85</c:v>
                </c:pt>
                <c:pt idx="3">
                  <c:v>44</c:v>
                </c:pt>
                <c:pt idx="4">
                  <c:v>40</c:v>
                </c:pt>
                <c:pt idx="5">
                  <c:v>23</c:v>
                </c:pt>
                <c:pt idx="6">
                  <c:v>12</c:v>
                </c:pt>
                <c:pt idx="7">
                  <c:v>6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032576"/>
        <c:axId val="175034368"/>
      </c:barChart>
      <c:catAx>
        <c:axId val="17503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75034368"/>
        <c:crosses val="autoZero"/>
        <c:auto val="1"/>
        <c:lblAlgn val="ctr"/>
        <c:lblOffset val="100"/>
        <c:noMultiLvlLbl val="0"/>
      </c:catAx>
      <c:valAx>
        <c:axId val="17503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032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'3.15'!$J$4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cat>
            <c:strRef>
              <c:f>'3.15'!$I$5:$I$16</c:f>
              <c:strCache>
                <c:ptCount val="12"/>
                <c:pt idx="0">
                  <c:v> $-   </c:v>
                </c:pt>
                <c:pt idx="1">
                  <c:v> $25.00 </c:v>
                </c:pt>
                <c:pt idx="2">
                  <c:v> $50.00 </c:v>
                </c:pt>
                <c:pt idx="3">
                  <c:v> $75.00 </c:v>
                </c:pt>
                <c:pt idx="4">
                  <c:v> $100.00 </c:v>
                </c:pt>
                <c:pt idx="5">
                  <c:v> $125.00 </c:v>
                </c:pt>
                <c:pt idx="6">
                  <c:v> $150.00 </c:v>
                </c:pt>
                <c:pt idx="7">
                  <c:v> $175.00 </c:v>
                </c:pt>
                <c:pt idx="8">
                  <c:v> $200.00 </c:v>
                </c:pt>
                <c:pt idx="9">
                  <c:v> $225.00 </c:v>
                </c:pt>
                <c:pt idx="10">
                  <c:v> $250.00 </c:v>
                </c:pt>
                <c:pt idx="11">
                  <c:v>More</c:v>
                </c:pt>
              </c:strCache>
            </c:strRef>
          </c:cat>
          <c:val>
            <c:numRef>
              <c:f>'3.15'!$J$5:$J$16</c:f>
              <c:numCache>
                <c:formatCode>General</c:formatCode>
                <c:ptCount val="12"/>
                <c:pt idx="0">
                  <c:v>0</c:v>
                </c:pt>
                <c:pt idx="1">
                  <c:v>419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70464"/>
        <c:axId val="167872000"/>
      </c:barChart>
      <c:catAx>
        <c:axId val="167870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67872000"/>
        <c:crosses val="autoZero"/>
        <c:auto val="1"/>
        <c:lblAlgn val="ctr"/>
        <c:lblOffset val="100"/>
        <c:noMultiLvlLbl val="0"/>
      </c:catAx>
      <c:valAx>
        <c:axId val="167872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870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'3.18'!$K$4</c:f>
              <c:strCache>
                <c:ptCount val="1"/>
                <c:pt idx="0">
                  <c:v>CUM REL FREQ</c:v>
                </c:pt>
              </c:strCache>
            </c:strRef>
          </c:tx>
          <c:marker>
            <c:symbol val="none"/>
          </c:marker>
          <c:cat>
            <c:strRef>
              <c:f>'3.18'!$H$5:$H$61</c:f>
              <c:strCache>
                <c:ptCount val="57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TOTAL</c:v>
                </c:pt>
              </c:strCache>
            </c:strRef>
          </c:cat>
          <c:val>
            <c:numRef>
              <c:f>'3.18'!$K$5:$K$60</c:f>
              <c:numCache>
                <c:formatCode>0.00%</c:formatCode>
                <c:ptCount val="56"/>
                <c:pt idx="0">
                  <c:v>2.352941176470588E-3</c:v>
                </c:pt>
                <c:pt idx="1">
                  <c:v>1.411764705882353E-2</c:v>
                </c:pt>
                <c:pt idx="2">
                  <c:v>2.823529411764706E-2</c:v>
                </c:pt>
                <c:pt idx="3">
                  <c:v>5.647058823529412E-2</c:v>
                </c:pt>
                <c:pt idx="4">
                  <c:v>0.10588235294117647</c:v>
                </c:pt>
                <c:pt idx="5">
                  <c:v>0.14823529411764705</c:v>
                </c:pt>
                <c:pt idx="6">
                  <c:v>0.18823529411764706</c:v>
                </c:pt>
                <c:pt idx="7">
                  <c:v>0.23529411764705882</c:v>
                </c:pt>
                <c:pt idx="8">
                  <c:v>0.28470588235294114</c:v>
                </c:pt>
                <c:pt idx="9">
                  <c:v>0.33176470588235291</c:v>
                </c:pt>
                <c:pt idx="10">
                  <c:v>0.36705882352941172</c:v>
                </c:pt>
                <c:pt idx="11">
                  <c:v>0.40235294117647052</c:v>
                </c:pt>
                <c:pt idx="12">
                  <c:v>0.43999999999999995</c:v>
                </c:pt>
                <c:pt idx="13">
                  <c:v>0.47999999999999993</c:v>
                </c:pt>
                <c:pt idx="14">
                  <c:v>0.51764705882352935</c:v>
                </c:pt>
                <c:pt idx="15">
                  <c:v>0.54823529411764704</c:v>
                </c:pt>
                <c:pt idx="16">
                  <c:v>0.59294117647058819</c:v>
                </c:pt>
                <c:pt idx="17">
                  <c:v>0.63764705882352934</c:v>
                </c:pt>
                <c:pt idx="18">
                  <c:v>0.65882352941176459</c:v>
                </c:pt>
                <c:pt idx="19">
                  <c:v>0.68470588235294105</c:v>
                </c:pt>
                <c:pt idx="20">
                  <c:v>0.71058823529411752</c:v>
                </c:pt>
                <c:pt idx="21">
                  <c:v>0.73176470588235276</c:v>
                </c:pt>
                <c:pt idx="22">
                  <c:v>0.74352941176470566</c:v>
                </c:pt>
                <c:pt idx="23">
                  <c:v>0.77411764705882335</c:v>
                </c:pt>
                <c:pt idx="24">
                  <c:v>0.78823529411764692</c:v>
                </c:pt>
                <c:pt idx="25">
                  <c:v>0.80235294117647049</c:v>
                </c:pt>
                <c:pt idx="26">
                  <c:v>0.81882352941176462</c:v>
                </c:pt>
                <c:pt idx="27">
                  <c:v>0.83294117647058818</c:v>
                </c:pt>
                <c:pt idx="28">
                  <c:v>0.85176470588235287</c:v>
                </c:pt>
                <c:pt idx="29">
                  <c:v>0.86588235294117644</c:v>
                </c:pt>
                <c:pt idx="30">
                  <c:v>0.88</c:v>
                </c:pt>
                <c:pt idx="31">
                  <c:v>0.88705882352941179</c:v>
                </c:pt>
                <c:pt idx="32">
                  <c:v>0.89411764705882357</c:v>
                </c:pt>
                <c:pt idx="33">
                  <c:v>0.90352941176470591</c:v>
                </c:pt>
                <c:pt idx="34">
                  <c:v>0.91529411764705881</c:v>
                </c:pt>
                <c:pt idx="35">
                  <c:v>0.92705882352941171</c:v>
                </c:pt>
                <c:pt idx="36">
                  <c:v>0.9341176470588235</c:v>
                </c:pt>
                <c:pt idx="37">
                  <c:v>0.93647058823529405</c:v>
                </c:pt>
                <c:pt idx="38">
                  <c:v>0.95294117647058818</c:v>
                </c:pt>
                <c:pt idx="39">
                  <c:v>0.95764705882352941</c:v>
                </c:pt>
                <c:pt idx="40">
                  <c:v>0.96</c:v>
                </c:pt>
                <c:pt idx="41">
                  <c:v>0.96705882352941175</c:v>
                </c:pt>
                <c:pt idx="42">
                  <c:v>0.96941176470588231</c:v>
                </c:pt>
                <c:pt idx="43">
                  <c:v>0.96941176470588231</c:v>
                </c:pt>
                <c:pt idx="44">
                  <c:v>0.97176470588235286</c:v>
                </c:pt>
                <c:pt idx="45">
                  <c:v>0.97882352941176465</c:v>
                </c:pt>
                <c:pt idx="46">
                  <c:v>0.98352941176470587</c:v>
                </c:pt>
                <c:pt idx="47">
                  <c:v>0.99058823529411766</c:v>
                </c:pt>
                <c:pt idx="48">
                  <c:v>0.99294117647058822</c:v>
                </c:pt>
                <c:pt idx="49">
                  <c:v>0.99764705882352944</c:v>
                </c:pt>
                <c:pt idx="50">
                  <c:v>0.99764705882352944</c:v>
                </c:pt>
                <c:pt idx="51">
                  <c:v>0.99764705882352944</c:v>
                </c:pt>
                <c:pt idx="52">
                  <c:v>0.99764705882352944</c:v>
                </c:pt>
                <c:pt idx="53">
                  <c:v>0.99764705882352944</c:v>
                </c:pt>
                <c:pt idx="54">
                  <c:v>0.99764705882352944</c:v>
                </c:pt>
                <c:pt idx="5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32512"/>
        <c:axId val="175234048"/>
      </c:lineChart>
      <c:catAx>
        <c:axId val="17523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75234048"/>
        <c:crosses val="autoZero"/>
        <c:auto val="1"/>
        <c:lblAlgn val="ctr"/>
        <c:lblOffset val="100"/>
        <c:noMultiLvlLbl val="0"/>
      </c:catAx>
      <c:valAx>
        <c:axId val="1752340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5232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'3.19'!$H$5:$H$74</c:f>
              <c:strCache>
                <c:ptCount val="70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  <c:pt idx="47">
                  <c:v>52</c:v>
                </c:pt>
                <c:pt idx="48">
                  <c:v>53</c:v>
                </c:pt>
                <c:pt idx="49">
                  <c:v>54</c:v>
                </c:pt>
                <c:pt idx="50">
                  <c:v>55</c:v>
                </c:pt>
                <c:pt idx="51">
                  <c:v>56</c:v>
                </c:pt>
                <c:pt idx="52">
                  <c:v>57</c:v>
                </c:pt>
                <c:pt idx="53">
                  <c:v>58</c:v>
                </c:pt>
                <c:pt idx="54">
                  <c:v>59</c:v>
                </c:pt>
                <c:pt idx="55">
                  <c:v>60</c:v>
                </c:pt>
                <c:pt idx="56">
                  <c:v>61</c:v>
                </c:pt>
                <c:pt idx="57">
                  <c:v>62</c:v>
                </c:pt>
                <c:pt idx="58">
                  <c:v>63</c:v>
                </c:pt>
                <c:pt idx="59">
                  <c:v>64</c:v>
                </c:pt>
                <c:pt idx="60">
                  <c:v>65</c:v>
                </c:pt>
                <c:pt idx="61">
                  <c:v>66</c:v>
                </c:pt>
                <c:pt idx="62">
                  <c:v>67</c:v>
                </c:pt>
                <c:pt idx="63">
                  <c:v>68</c:v>
                </c:pt>
                <c:pt idx="64">
                  <c:v>69</c:v>
                </c:pt>
                <c:pt idx="65">
                  <c:v>70</c:v>
                </c:pt>
                <c:pt idx="66">
                  <c:v>71</c:v>
                </c:pt>
                <c:pt idx="67">
                  <c:v>72</c:v>
                </c:pt>
                <c:pt idx="68">
                  <c:v>73</c:v>
                </c:pt>
                <c:pt idx="69">
                  <c:v>TOTAL</c:v>
                </c:pt>
              </c:strCache>
            </c:strRef>
          </c:cat>
          <c:val>
            <c:numRef>
              <c:f>'3.19'!$K$5:$K$73</c:f>
              <c:numCache>
                <c:formatCode>0.00%</c:formatCode>
                <c:ptCount val="69"/>
                <c:pt idx="0">
                  <c:v>7.058823529411765E-3</c:v>
                </c:pt>
                <c:pt idx="1">
                  <c:v>9.4117647058823521E-3</c:v>
                </c:pt>
                <c:pt idx="2">
                  <c:v>7.0588235294117646E-2</c:v>
                </c:pt>
                <c:pt idx="3">
                  <c:v>7.2941176470588232E-2</c:v>
                </c:pt>
                <c:pt idx="4">
                  <c:v>0.08</c:v>
                </c:pt>
                <c:pt idx="5">
                  <c:v>0.11764705882352941</c:v>
                </c:pt>
                <c:pt idx="6">
                  <c:v>0.14588235294117646</c:v>
                </c:pt>
                <c:pt idx="7">
                  <c:v>0.1552941176470588</c:v>
                </c:pt>
                <c:pt idx="8">
                  <c:v>0.33411764705882352</c:v>
                </c:pt>
                <c:pt idx="9">
                  <c:v>0.33882352941176469</c:v>
                </c:pt>
                <c:pt idx="10">
                  <c:v>0.3411764705882353</c:v>
                </c:pt>
                <c:pt idx="11">
                  <c:v>0.39058823529411768</c:v>
                </c:pt>
                <c:pt idx="12">
                  <c:v>0.39294117647058829</c:v>
                </c:pt>
                <c:pt idx="13">
                  <c:v>0.39294117647058829</c:v>
                </c:pt>
                <c:pt idx="14">
                  <c:v>0.51764705882352946</c:v>
                </c:pt>
                <c:pt idx="15">
                  <c:v>0.51764705882352946</c:v>
                </c:pt>
                <c:pt idx="16">
                  <c:v>0.51764705882352946</c:v>
                </c:pt>
                <c:pt idx="17">
                  <c:v>0.55529411764705883</c:v>
                </c:pt>
                <c:pt idx="18">
                  <c:v>0.55764705882352938</c:v>
                </c:pt>
                <c:pt idx="19">
                  <c:v>0.55764705882352938</c:v>
                </c:pt>
                <c:pt idx="20">
                  <c:v>0.72941176470588232</c:v>
                </c:pt>
                <c:pt idx="21">
                  <c:v>0.72941176470588232</c:v>
                </c:pt>
                <c:pt idx="22">
                  <c:v>0.72941176470588232</c:v>
                </c:pt>
                <c:pt idx="23">
                  <c:v>0.75058823529411756</c:v>
                </c:pt>
                <c:pt idx="24">
                  <c:v>0.75294117647058811</c:v>
                </c:pt>
                <c:pt idx="25">
                  <c:v>0.75294117647058811</c:v>
                </c:pt>
                <c:pt idx="26">
                  <c:v>0.79764705882352926</c:v>
                </c:pt>
                <c:pt idx="27">
                  <c:v>0.79764705882352926</c:v>
                </c:pt>
                <c:pt idx="28">
                  <c:v>0.79764705882352926</c:v>
                </c:pt>
                <c:pt idx="29">
                  <c:v>0.79999999999999982</c:v>
                </c:pt>
                <c:pt idx="30">
                  <c:v>0.79999999999999982</c:v>
                </c:pt>
                <c:pt idx="31">
                  <c:v>0.79999999999999982</c:v>
                </c:pt>
                <c:pt idx="32">
                  <c:v>0.89647058823529391</c:v>
                </c:pt>
                <c:pt idx="33">
                  <c:v>0.89647058823529391</c:v>
                </c:pt>
                <c:pt idx="34">
                  <c:v>0.89647058823529391</c:v>
                </c:pt>
                <c:pt idx="35">
                  <c:v>0.90352941176470569</c:v>
                </c:pt>
                <c:pt idx="36">
                  <c:v>0.90588235294117625</c:v>
                </c:pt>
                <c:pt idx="37">
                  <c:v>0.90588235294117625</c:v>
                </c:pt>
                <c:pt idx="38">
                  <c:v>0.91764705882352915</c:v>
                </c:pt>
                <c:pt idx="39">
                  <c:v>0.91764705882352915</c:v>
                </c:pt>
                <c:pt idx="40">
                  <c:v>0.91764705882352915</c:v>
                </c:pt>
                <c:pt idx="41">
                  <c:v>0.92470588235294093</c:v>
                </c:pt>
                <c:pt idx="42">
                  <c:v>0.92470588235294093</c:v>
                </c:pt>
                <c:pt idx="43">
                  <c:v>0.92705882352941149</c:v>
                </c:pt>
                <c:pt idx="44">
                  <c:v>0.99058823529411733</c:v>
                </c:pt>
                <c:pt idx="45">
                  <c:v>0.99058823529411733</c:v>
                </c:pt>
                <c:pt idx="46">
                  <c:v>0.99058823529411733</c:v>
                </c:pt>
                <c:pt idx="47">
                  <c:v>0.99058823529411733</c:v>
                </c:pt>
                <c:pt idx="48">
                  <c:v>0.99058823529411733</c:v>
                </c:pt>
                <c:pt idx="49">
                  <c:v>0.99058823529411733</c:v>
                </c:pt>
                <c:pt idx="50">
                  <c:v>0.99058823529411733</c:v>
                </c:pt>
                <c:pt idx="51">
                  <c:v>0.99058823529411733</c:v>
                </c:pt>
                <c:pt idx="52">
                  <c:v>0.99058823529411733</c:v>
                </c:pt>
                <c:pt idx="53">
                  <c:v>0.99058823529411733</c:v>
                </c:pt>
                <c:pt idx="54">
                  <c:v>0.99058823529411733</c:v>
                </c:pt>
                <c:pt idx="55">
                  <c:v>0.99058823529411733</c:v>
                </c:pt>
                <c:pt idx="56">
                  <c:v>0.99764705882352911</c:v>
                </c:pt>
                <c:pt idx="57">
                  <c:v>0.99764705882352911</c:v>
                </c:pt>
                <c:pt idx="58">
                  <c:v>0.99764705882352911</c:v>
                </c:pt>
                <c:pt idx="59">
                  <c:v>0.99764705882352911</c:v>
                </c:pt>
                <c:pt idx="60">
                  <c:v>0.99764705882352911</c:v>
                </c:pt>
                <c:pt idx="61">
                  <c:v>0.99764705882352911</c:v>
                </c:pt>
                <c:pt idx="62">
                  <c:v>0.99764705882352911</c:v>
                </c:pt>
                <c:pt idx="63">
                  <c:v>0.99764705882352911</c:v>
                </c:pt>
                <c:pt idx="64">
                  <c:v>0.99764705882352911</c:v>
                </c:pt>
                <c:pt idx="65">
                  <c:v>0.99764705882352911</c:v>
                </c:pt>
                <c:pt idx="66">
                  <c:v>0.99764705882352911</c:v>
                </c:pt>
                <c:pt idx="67">
                  <c:v>0.99764705882352911</c:v>
                </c:pt>
                <c:pt idx="68">
                  <c:v>0.99999999999999967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858816"/>
        <c:axId val="179876992"/>
      </c:lineChart>
      <c:catAx>
        <c:axId val="17985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79876992"/>
        <c:crosses val="autoZero"/>
        <c:auto val="1"/>
        <c:lblAlgn val="ctr"/>
        <c:lblOffset val="100"/>
        <c:noMultiLvlLbl val="0"/>
      </c:catAx>
      <c:valAx>
        <c:axId val="17987699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7985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'3.20'!$L$5:$L$11</c:f>
              <c:numCache>
                <c:formatCode>_("$"* #,##0.00_);_("$"* \(#,##0.00\);_("$"* "-"??_);_(@_)</c:formatCode>
                <c:ptCount val="7"/>
                <c:pt idx="0">
                  <c:v>25000</c:v>
                </c:pt>
                <c:pt idx="1">
                  <c:v>50000</c:v>
                </c:pt>
                <c:pt idx="2">
                  <c:v>75000</c:v>
                </c:pt>
                <c:pt idx="3">
                  <c:v>100000</c:v>
                </c:pt>
                <c:pt idx="4">
                  <c:v>125000</c:v>
                </c:pt>
                <c:pt idx="5">
                  <c:v>150000</c:v>
                </c:pt>
                <c:pt idx="6">
                  <c:v>175000</c:v>
                </c:pt>
              </c:numCache>
            </c:numRef>
          </c:cat>
          <c:val>
            <c:numRef>
              <c:f>'3.20'!$M$5:$M$11</c:f>
              <c:numCache>
                <c:formatCode>General</c:formatCode>
                <c:ptCount val="7"/>
                <c:pt idx="0">
                  <c:v>39</c:v>
                </c:pt>
                <c:pt idx="1">
                  <c:v>11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40736"/>
        <c:axId val="179542272"/>
      </c:barChart>
      <c:catAx>
        <c:axId val="179540736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79542272"/>
        <c:crosses val="autoZero"/>
        <c:auto val="1"/>
        <c:lblAlgn val="ctr"/>
        <c:lblOffset val="100"/>
        <c:noMultiLvlLbl val="0"/>
      </c:catAx>
      <c:valAx>
        <c:axId val="17954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54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'3.20'!$L$19:$L$25</c:f>
              <c:numCache>
                <c:formatCode>_("$"* #,##0.00_);_("$"* \(#,##0.00\);_("$"* "-"??_);_(@_)</c:formatCode>
                <c:ptCount val="7"/>
                <c:pt idx="0">
                  <c:v>3000</c:v>
                </c:pt>
                <c:pt idx="1">
                  <c:v>6000</c:v>
                </c:pt>
                <c:pt idx="2">
                  <c:v>9000</c:v>
                </c:pt>
                <c:pt idx="3">
                  <c:v>12000</c:v>
                </c:pt>
                <c:pt idx="4">
                  <c:v>15000</c:v>
                </c:pt>
                <c:pt idx="5">
                  <c:v>18000</c:v>
                </c:pt>
                <c:pt idx="6">
                  <c:v>21000</c:v>
                </c:pt>
              </c:numCache>
            </c:numRef>
          </c:cat>
          <c:val>
            <c:numRef>
              <c:f>'3.20'!$M$19:$M$25</c:f>
              <c:numCache>
                <c:formatCode>General</c:formatCode>
                <c:ptCount val="7"/>
                <c:pt idx="0">
                  <c:v>37</c:v>
                </c:pt>
                <c:pt idx="1">
                  <c:v>8</c:v>
                </c:pt>
                <c:pt idx="2">
                  <c:v>5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566080"/>
        <c:axId val="179567616"/>
      </c:barChart>
      <c:catAx>
        <c:axId val="179566080"/>
        <c:scaling>
          <c:orientation val="minMax"/>
        </c:scaling>
        <c:delete val="0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79567616"/>
        <c:crosses val="autoZero"/>
        <c:auto val="1"/>
        <c:lblAlgn val="ctr"/>
        <c:lblOffset val="100"/>
        <c:noMultiLvlLbl val="0"/>
      </c:catAx>
      <c:valAx>
        <c:axId val="17956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566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2000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'3.2'!$B$5:$B$12</c:f>
              <c:strCache>
                <c:ptCount val="8"/>
                <c:pt idx="0">
                  <c:v>Scientists</c:v>
                </c:pt>
                <c:pt idx="1">
                  <c:v>Life scientists</c:v>
                </c:pt>
                <c:pt idx="2">
                  <c:v>Mathematical/computer scientists</c:v>
                </c:pt>
                <c:pt idx="3">
                  <c:v>Computer specialists</c:v>
                </c:pt>
                <c:pt idx="4">
                  <c:v>Mathematical scientists</c:v>
                </c:pt>
                <c:pt idx="5">
                  <c:v>Physical scientists</c:v>
                </c:pt>
                <c:pt idx="6">
                  <c:v>Social scientists</c:v>
                </c:pt>
                <c:pt idx="7">
                  <c:v>Engineers</c:v>
                </c:pt>
              </c:strCache>
            </c:strRef>
          </c:cat>
          <c:val>
            <c:numRef>
              <c:f>'3.2'!$C$5:$C$12</c:f>
              <c:numCache>
                <c:formatCode>General</c:formatCode>
                <c:ptCount val="8"/>
                <c:pt idx="0" formatCode="#,##0">
                  <c:v>3241</c:v>
                </c:pt>
                <c:pt idx="1">
                  <c:v>184</c:v>
                </c:pt>
                <c:pt idx="2" formatCode="#,##0">
                  <c:v>2408</c:v>
                </c:pt>
                <c:pt idx="3" formatCode="#,##0">
                  <c:v>2318</c:v>
                </c:pt>
                <c:pt idx="4">
                  <c:v>89</c:v>
                </c:pt>
                <c:pt idx="5">
                  <c:v>239</c:v>
                </c:pt>
                <c:pt idx="6">
                  <c:v>410</c:v>
                </c:pt>
                <c:pt idx="7" formatCode="#,##0">
                  <c:v>1465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[Ch3 Solutions_all.xlsx]3.25!PivotTable5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'3.25'!$P$4:$P$5</c:f>
              <c:strCache>
                <c:ptCount val="1"/>
                <c:pt idx="0">
                  <c:v>High</c:v>
                </c:pt>
              </c:strCache>
            </c:strRef>
          </c:tx>
          <c:invertIfNegative val="0"/>
          <c:cat>
            <c:strRef>
              <c:f>'3.25'!$O$6:$O$16</c:f>
              <c:strCache>
                <c:ptCount val="10"/>
                <c:pt idx="0">
                  <c:v>Business</c:v>
                </c:pt>
                <c:pt idx="1">
                  <c:v>Education</c:v>
                </c:pt>
                <c:pt idx="2">
                  <c:v>Furniture</c:v>
                </c:pt>
                <c:pt idx="3">
                  <c:v>Large Appliance</c:v>
                </c:pt>
                <c:pt idx="4">
                  <c:v>New Car</c:v>
                </c:pt>
                <c:pt idx="5">
                  <c:v>Other</c:v>
                </c:pt>
                <c:pt idx="6">
                  <c:v>Repairs</c:v>
                </c:pt>
                <c:pt idx="7">
                  <c:v>Retraining</c:v>
                </c:pt>
                <c:pt idx="8">
                  <c:v>Small Appliance</c:v>
                </c:pt>
                <c:pt idx="9">
                  <c:v>Used Car</c:v>
                </c:pt>
              </c:strCache>
            </c:strRef>
          </c:cat>
          <c:val>
            <c:numRef>
              <c:f>'3.25'!$P$6:$P$16</c:f>
              <c:numCache>
                <c:formatCode>General</c:formatCode>
                <c:ptCount val="10"/>
                <c:pt idx="0">
                  <c:v>23</c:v>
                </c:pt>
                <c:pt idx="1">
                  <c:v>14</c:v>
                </c:pt>
                <c:pt idx="2">
                  <c:v>43</c:v>
                </c:pt>
                <c:pt idx="3">
                  <c:v>3</c:v>
                </c:pt>
                <c:pt idx="4">
                  <c:v>65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42</c:v>
                </c:pt>
                <c:pt idx="9">
                  <c:v>12</c:v>
                </c:pt>
              </c:numCache>
            </c:numRef>
          </c:val>
        </c:ser>
        <c:ser>
          <c:idx val="1"/>
          <c:order val="1"/>
          <c:tx>
            <c:strRef>
              <c:f>'3.25'!$Q$4:$Q$5</c:f>
              <c:strCache>
                <c:ptCount val="1"/>
                <c:pt idx="0">
                  <c:v>Low</c:v>
                </c:pt>
              </c:strCache>
            </c:strRef>
          </c:tx>
          <c:invertIfNegative val="0"/>
          <c:cat>
            <c:strRef>
              <c:f>'3.25'!$O$6:$O$16</c:f>
              <c:strCache>
                <c:ptCount val="10"/>
                <c:pt idx="0">
                  <c:v>Business</c:v>
                </c:pt>
                <c:pt idx="1">
                  <c:v>Education</c:v>
                </c:pt>
                <c:pt idx="2">
                  <c:v>Furniture</c:v>
                </c:pt>
                <c:pt idx="3">
                  <c:v>Large Appliance</c:v>
                </c:pt>
                <c:pt idx="4">
                  <c:v>New Car</c:v>
                </c:pt>
                <c:pt idx="5">
                  <c:v>Other</c:v>
                </c:pt>
                <c:pt idx="6">
                  <c:v>Repairs</c:v>
                </c:pt>
                <c:pt idx="7">
                  <c:v>Retraining</c:v>
                </c:pt>
                <c:pt idx="8">
                  <c:v>Small Appliance</c:v>
                </c:pt>
                <c:pt idx="9">
                  <c:v>Used Car</c:v>
                </c:pt>
              </c:strCache>
            </c:strRef>
          </c:cat>
          <c:val>
            <c:numRef>
              <c:f>'3.25'!$Q$6:$Q$16</c:f>
              <c:numCache>
                <c:formatCode>General</c:formatCode>
                <c:ptCount val="10"/>
                <c:pt idx="0">
                  <c:v>21</c:v>
                </c:pt>
                <c:pt idx="1">
                  <c:v>9</c:v>
                </c:pt>
                <c:pt idx="2">
                  <c:v>42</c:v>
                </c:pt>
                <c:pt idx="3">
                  <c:v>1</c:v>
                </c:pt>
                <c:pt idx="4">
                  <c:v>39</c:v>
                </c:pt>
                <c:pt idx="5">
                  <c:v>2</c:v>
                </c:pt>
                <c:pt idx="6">
                  <c:v>8</c:v>
                </c:pt>
                <c:pt idx="7">
                  <c:v>1</c:v>
                </c:pt>
                <c:pt idx="8">
                  <c:v>63</c:v>
                </c:pt>
                <c:pt idx="9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74912"/>
        <c:axId val="180397184"/>
      </c:barChart>
      <c:catAx>
        <c:axId val="180374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80397184"/>
        <c:crosses val="autoZero"/>
        <c:auto val="1"/>
        <c:lblAlgn val="ctr"/>
        <c:lblOffset val="100"/>
        <c:noMultiLvlLbl val="0"/>
      </c:catAx>
      <c:valAx>
        <c:axId val="180397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374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[Ch3 Solutions_all.xlsx]3.26!PivotTable6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'3.26'!$B$3:$B$4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'3.26'!$A$5:$A$8</c:f>
              <c:strCache>
                <c:ptCount val="3"/>
                <c:pt idx="0">
                  <c:v>Divorced</c:v>
                </c:pt>
                <c:pt idx="1">
                  <c:v>Married</c:v>
                </c:pt>
                <c:pt idx="2">
                  <c:v>Single</c:v>
                </c:pt>
              </c:strCache>
            </c:strRef>
          </c:cat>
          <c:val>
            <c:numRef>
              <c:f>'3.26'!$B$5:$B$8</c:f>
              <c:numCache>
                <c:formatCode>General</c:formatCode>
                <c:ptCount val="3"/>
                <c:pt idx="0">
                  <c:v>11</c:v>
                </c:pt>
                <c:pt idx="2">
                  <c:v>41</c:v>
                </c:pt>
              </c:numCache>
            </c:numRef>
          </c:val>
        </c:ser>
        <c:ser>
          <c:idx val="1"/>
          <c:order val="1"/>
          <c:tx>
            <c:strRef>
              <c:f>'3.26'!$C$3:$C$4</c:f>
              <c:strCache>
                <c:ptCount val="1"/>
                <c:pt idx="0">
                  <c:v>Own</c:v>
                </c:pt>
              </c:strCache>
            </c:strRef>
          </c:tx>
          <c:invertIfNegative val="0"/>
          <c:cat>
            <c:strRef>
              <c:f>'3.26'!$A$5:$A$8</c:f>
              <c:strCache>
                <c:ptCount val="3"/>
                <c:pt idx="0">
                  <c:v>Divorced</c:v>
                </c:pt>
                <c:pt idx="1">
                  <c:v>Married</c:v>
                </c:pt>
                <c:pt idx="2">
                  <c:v>Single</c:v>
                </c:pt>
              </c:strCache>
            </c:strRef>
          </c:cat>
          <c:val>
            <c:numRef>
              <c:f>'3.26'!$C$5:$C$8</c:f>
              <c:numCache>
                <c:formatCode>General</c:formatCode>
                <c:ptCount val="3"/>
                <c:pt idx="0">
                  <c:v>98</c:v>
                </c:pt>
                <c:pt idx="1">
                  <c:v>30</c:v>
                </c:pt>
                <c:pt idx="2">
                  <c:v>164</c:v>
                </c:pt>
              </c:numCache>
            </c:numRef>
          </c:val>
        </c:ser>
        <c:ser>
          <c:idx val="2"/>
          <c:order val="2"/>
          <c:tx>
            <c:strRef>
              <c:f>'3.26'!$D$3:$D$4</c:f>
              <c:strCache>
                <c:ptCount val="1"/>
                <c:pt idx="0">
                  <c:v>Rent</c:v>
                </c:pt>
              </c:strCache>
            </c:strRef>
          </c:tx>
          <c:invertIfNegative val="0"/>
          <c:cat>
            <c:strRef>
              <c:f>'3.26'!$A$5:$A$8</c:f>
              <c:strCache>
                <c:ptCount val="3"/>
                <c:pt idx="0">
                  <c:v>Divorced</c:v>
                </c:pt>
                <c:pt idx="1">
                  <c:v>Married</c:v>
                </c:pt>
                <c:pt idx="2">
                  <c:v>Single</c:v>
                </c:pt>
              </c:strCache>
            </c:strRef>
          </c:cat>
          <c:val>
            <c:numRef>
              <c:f>'3.26'!$D$5:$D$8</c:f>
              <c:numCache>
                <c:formatCode>General</c:formatCode>
                <c:ptCount val="3"/>
                <c:pt idx="0">
                  <c:v>47</c:v>
                </c:pt>
                <c:pt idx="1">
                  <c:v>6</c:v>
                </c:pt>
                <c:pt idx="2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52960"/>
        <c:axId val="180162944"/>
      </c:barChart>
      <c:catAx>
        <c:axId val="180152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80162944"/>
        <c:crosses val="autoZero"/>
        <c:auto val="1"/>
        <c:lblAlgn val="ctr"/>
        <c:lblOffset val="100"/>
        <c:noMultiLvlLbl val="0"/>
      </c:catAx>
      <c:valAx>
        <c:axId val="180162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152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[Ch3 Solutions_all.xlsx]3.27!PivotTable7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'3.27'!$B$3:$B$4</c:f>
              <c:strCache>
                <c:ptCount val="1"/>
                <c:pt idx="0">
                  <c:v>Divorced</c:v>
                </c:pt>
              </c:strCache>
            </c:strRef>
          </c:tx>
          <c:invertIfNegative val="0"/>
          <c:cat>
            <c:strRef>
              <c:f>'3.27'!$A$5:$A$15</c:f>
              <c:strCache>
                <c:ptCount val="10"/>
                <c:pt idx="0">
                  <c:v>Business</c:v>
                </c:pt>
                <c:pt idx="1">
                  <c:v>Education</c:v>
                </c:pt>
                <c:pt idx="2">
                  <c:v>Furniture</c:v>
                </c:pt>
                <c:pt idx="3">
                  <c:v>Large Appliance</c:v>
                </c:pt>
                <c:pt idx="4">
                  <c:v>New Car</c:v>
                </c:pt>
                <c:pt idx="5">
                  <c:v>Other</c:v>
                </c:pt>
                <c:pt idx="6">
                  <c:v>Repairs</c:v>
                </c:pt>
                <c:pt idx="7">
                  <c:v>Retraining</c:v>
                </c:pt>
                <c:pt idx="8">
                  <c:v>Small Appliance</c:v>
                </c:pt>
                <c:pt idx="9">
                  <c:v>Used Car</c:v>
                </c:pt>
              </c:strCache>
            </c:strRef>
          </c:cat>
          <c:val>
            <c:numRef>
              <c:f>'3.27'!$B$5:$B$15</c:f>
              <c:numCache>
                <c:formatCode>General</c:formatCode>
                <c:ptCount val="10"/>
                <c:pt idx="0">
                  <c:v>12</c:v>
                </c:pt>
                <c:pt idx="1">
                  <c:v>8</c:v>
                </c:pt>
                <c:pt idx="2">
                  <c:v>24</c:v>
                </c:pt>
                <c:pt idx="3">
                  <c:v>1</c:v>
                </c:pt>
                <c:pt idx="4">
                  <c:v>25</c:v>
                </c:pt>
                <c:pt idx="5">
                  <c:v>1</c:v>
                </c:pt>
                <c:pt idx="6">
                  <c:v>3</c:v>
                </c:pt>
                <c:pt idx="8">
                  <c:v>14</c:v>
                </c:pt>
                <c:pt idx="9">
                  <c:v>3</c:v>
                </c:pt>
              </c:numCache>
            </c:numRef>
          </c:val>
        </c:ser>
        <c:ser>
          <c:idx val="1"/>
          <c:order val="1"/>
          <c:tx>
            <c:strRef>
              <c:f>'3.27'!$C$3:$C$4</c:f>
              <c:strCache>
                <c:ptCount val="1"/>
                <c:pt idx="0">
                  <c:v>Married</c:v>
                </c:pt>
              </c:strCache>
            </c:strRef>
          </c:tx>
          <c:invertIfNegative val="0"/>
          <c:cat>
            <c:strRef>
              <c:f>'3.27'!$A$5:$A$15</c:f>
              <c:strCache>
                <c:ptCount val="10"/>
                <c:pt idx="0">
                  <c:v>Business</c:v>
                </c:pt>
                <c:pt idx="1">
                  <c:v>Education</c:v>
                </c:pt>
                <c:pt idx="2">
                  <c:v>Furniture</c:v>
                </c:pt>
                <c:pt idx="3">
                  <c:v>Large Appliance</c:v>
                </c:pt>
                <c:pt idx="4">
                  <c:v>New Car</c:v>
                </c:pt>
                <c:pt idx="5">
                  <c:v>Other</c:v>
                </c:pt>
                <c:pt idx="6">
                  <c:v>Repairs</c:v>
                </c:pt>
                <c:pt idx="7">
                  <c:v>Retraining</c:v>
                </c:pt>
                <c:pt idx="8">
                  <c:v>Small Appliance</c:v>
                </c:pt>
                <c:pt idx="9">
                  <c:v>Used Car</c:v>
                </c:pt>
              </c:strCache>
            </c:strRef>
          </c:cat>
          <c:val>
            <c:numRef>
              <c:f>'3.27'!$C$5:$C$15</c:f>
              <c:numCache>
                <c:formatCode>General</c:formatCode>
                <c:ptCount val="10"/>
                <c:pt idx="0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7">
                  <c:v>1</c:v>
                </c:pt>
                <c:pt idx="8">
                  <c:v>7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'3.27'!$D$3:$D$4</c:f>
              <c:strCache>
                <c:ptCount val="1"/>
                <c:pt idx="0">
                  <c:v>Single</c:v>
                </c:pt>
              </c:strCache>
            </c:strRef>
          </c:tx>
          <c:invertIfNegative val="0"/>
          <c:cat>
            <c:strRef>
              <c:f>'3.27'!$A$5:$A$15</c:f>
              <c:strCache>
                <c:ptCount val="10"/>
                <c:pt idx="0">
                  <c:v>Business</c:v>
                </c:pt>
                <c:pt idx="1">
                  <c:v>Education</c:v>
                </c:pt>
                <c:pt idx="2">
                  <c:v>Furniture</c:v>
                </c:pt>
                <c:pt idx="3">
                  <c:v>Large Appliance</c:v>
                </c:pt>
                <c:pt idx="4">
                  <c:v>New Car</c:v>
                </c:pt>
                <c:pt idx="5">
                  <c:v>Other</c:v>
                </c:pt>
                <c:pt idx="6">
                  <c:v>Repairs</c:v>
                </c:pt>
                <c:pt idx="7">
                  <c:v>Retraining</c:v>
                </c:pt>
                <c:pt idx="8">
                  <c:v>Small Appliance</c:v>
                </c:pt>
                <c:pt idx="9">
                  <c:v>Used Car</c:v>
                </c:pt>
              </c:strCache>
            </c:strRef>
          </c:cat>
          <c:val>
            <c:numRef>
              <c:f>'3.27'!$D$5:$D$15</c:f>
              <c:numCache>
                <c:formatCode>General</c:formatCode>
                <c:ptCount val="10"/>
                <c:pt idx="0">
                  <c:v>10</c:v>
                </c:pt>
                <c:pt idx="1">
                  <c:v>6</c:v>
                </c:pt>
                <c:pt idx="2">
                  <c:v>17</c:v>
                </c:pt>
                <c:pt idx="3">
                  <c:v>1</c:v>
                </c:pt>
                <c:pt idx="4">
                  <c:v>36</c:v>
                </c:pt>
                <c:pt idx="5">
                  <c:v>3</c:v>
                </c:pt>
                <c:pt idx="6">
                  <c:v>1</c:v>
                </c:pt>
                <c:pt idx="8">
                  <c:v>21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234112"/>
        <c:axId val="180235648"/>
      </c:barChart>
      <c:catAx>
        <c:axId val="18023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80235648"/>
        <c:crosses val="autoZero"/>
        <c:auto val="1"/>
        <c:lblAlgn val="ctr"/>
        <c:lblOffset val="100"/>
        <c:noMultiLvlLbl val="0"/>
      </c:catAx>
      <c:valAx>
        <c:axId val="180235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234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2010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'3.2'!$B$5:$B$12</c:f>
              <c:strCache>
                <c:ptCount val="8"/>
                <c:pt idx="0">
                  <c:v>Scientists</c:v>
                </c:pt>
                <c:pt idx="1">
                  <c:v>Life scientists</c:v>
                </c:pt>
                <c:pt idx="2">
                  <c:v>Mathematical/computer scientists</c:v>
                </c:pt>
                <c:pt idx="3">
                  <c:v>Computer specialists</c:v>
                </c:pt>
                <c:pt idx="4">
                  <c:v>Mathematical scientists</c:v>
                </c:pt>
                <c:pt idx="5">
                  <c:v>Physical scientists</c:v>
                </c:pt>
                <c:pt idx="6">
                  <c:v>Social scientists</c:v>
                </c:pt>
                <c:pt idx="7">
                  <c:v>Engineers</c:v>
                </c:pt>
              </c:strCache>
            </c:strRef>
          </c:cat>
          <c:val>
            <c:numRef>
              <c:f>'3.2'!$D$5:$D$12</c:f>
              <c:numCache>
                <c:formatCode>General</c:formatCode>
                <c:ptCount val="8"/>
                <c:pt idx="0" formatCode="#,##0">
                  <c:v>5301</c:v>
                </c:pt>
                <c:pt idx="1">
                  <c:v>218</c:v>
                </c:pt>
                <c:pt idx="2" formatCode="#,##0">
                  <c:v>4308</c:v>
                </c:pt>
                <c:pt idx="3" formatCode="#,##0">
                  <c:v>4213</c:v>
                </c:pt>
                <c:pt idx="4">
                  <c:v>95</c:v>
                </c:pt>
                <c:pt idx="5">
                  <c:v>283</c:v>
                </c:pt>
                <c:pt idx="6">
                  <c:v>492</c:v>
                </c:pt>
                <c:pt idx="7" formatCode="#,##0">
                  <c:v>1603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Hours</a:t>
            </a:r>
            <a:r>
              <a:rPr lang="en-US" baseline="0"/>
              <a:t> Online/Week vs. </a:t>
            </a:r>
            <a:r>
              <a:rPr lang="en-US"/>
              <a:t>Friends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'3.3'!$E$4</c:f>
              <c:strCache>
                <c:ptCount val="1"/>
                <c:pt idx="0">
                  <c:v>Friends</c:v>
                </c:pt>
              </c:strCache>
            </c:strRef>
          </c:tx>
          <c:spPr>
            <a:ln w="28575">
              <a:noFill/>
            </a:ln>
          </c:spPr>
          <c:xVal>
            <c:numRef>
              <c:f>'3.3'!$D$5:$D$37</c:f>
              <c:numCache>
                <c:formatCode>General</c:formatCode>
                <c:ptCount val="33"/>
                <c:pt idx="0">
                  <c:v>4</c:v>
                </c:pt>
                <c:pt idx="1">
                  <c:v>10</c:v>
                </c:pt>
                <c:pt idx="2">
                  <c:v>7</c:v>
                </c:pt>
                <c:pt idx="3">
                  <c:v>15</c:v>
                </c:pt>
                <c:pt idx="4">
                  <c:v>9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12</c:v>
                </c:pt>
                <c:pt idx="9">
                  <c:v>2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6</c:v>
                </c:pt>
                <c:pt idx="14">
                  <c:v>6</c:v>
                </c:pt>
                <c:pt idx="15">
                  <c:v>4</c:v>
                </c:pt>
                <c:pt idx="16">
                  <c:v>8</c:v>
                </c:pt>
                <c:pt idx="17">
                  <c:v>10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9</c:v>
                </c:pt>
                <c:pt idx="24">
                  <c:v>12</c:v>
                </c:pt>
                <c:pt idx="25">
                  <c:v>8</c:v>
                </c:pt>
                <c:pt idx="26">
                  <c:v>2</c:v>
                </c:pt>
                <c:pt idx="27">
                  <c:v>7</c:v>
                </c:pt>
                <c:pt idx="28">
                  <c:v>6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7</c:v>
                </c:pt>
              </c:numCache>
            </c:numRef>
          </c:xVal>
          <c:yVal>
            <c:numRef>
              <c:f>'3.3'!$E$5:$E$37</c:f>
              <c:numCache>
                <c:formatCode>General</c:formatCode>
                <c:ptCount val="33"/>
                <c:pt idx="0">
                  <c:v>150</c:v>
                </c:pt>
                <c:pt idx="1">
                  <c:v>400</c:v>
                </c:pt>
                <c:pt idx="2">
                  <c:v>120</c:v>
                </c:pt>
                <c:pt idx="3">
                  <c:v>500</c:v>
                </c:pt>
                <c:pt idx="4">
                  <c:v>260</c:v>
                </c:pt>
                <c:pt idx="5">
                  <c:v>70</c:v>
                </c:pt>
                <c:pt idx="6">
                  <c:v>90</c:v>
                </c:pt>
                <c:pt idx="7">
                  <c:v>250</c:v>
                </c:pt>
                <c:pt idx="8">
                  <c:v>110</c:v>
                </c:pt>
                <c:pt idx="9">
                  <c:v>30</c:v>
                </c:pt>
                <c:pt idx="10">
                  <c:v>80</c:v>
                </c:pt>
                <c:pt idx="11">
                  <c:v>30</c:v>
                </c:pt>
                <c:pt idx="12">
                  <c:v>200</c:v>
                </c:pt>
                <c:pt idx="13">
                  <c:v>240</c:v>
                </c:pt>
                <c:pt idx="14">
                  <c:v>150</c:v>
                </c:pt>
                <c:pt idx="15">
                  <c:v>90</c:v>
                </c:pt>
                <c:pt idx="16">
                  <c:v>340</c:v>
                </c:pt>
                <c:pt idx="17">
                  <c:v>450</c:v>
                </c:pt>
                <c:pt idx="18">
                  <c:v>50</c:v>
                </c:pt>
                <c:pt idx="19">
                  <c:v>120</c:v>
                </c:pt>
                <c:pt idx="20">
                  <c:v>180</c:v>
                </c:pt>
                <c:pt idx="21">
                  <c:v>280</c:v>
                </c:pt>
                <c:pt idx="22">
                  <c:v>60</c:v>
                </c:pt>
                <c:pt idx="23">
                  <c:v>100</c:v>
                </c:pt>
                <c:pt idx="24">
                  <c:v>380</c:v>
                </c:pt>
                <c:pt idx="25">
                  <c:v>430</c:v>
                </c:pt>
                <c:pt idx="26">
                  <c:v>80</c:v>
                </c:pt>
                <c:pt idx="27">
                  <c:v>170</c:v>
                </c:pt>
                <c:pt idx="28">
                  <c:v>90</c:v>
                </c:pt>
                <c:pt idx="29">
                  <c:v>50</c:v>
                </c:pt>
                <c:pt idx="30">
                  <c:v>50</c:v>
                </c:pt>
                <c:pt idx="31">
                  <c:v>70</c:v>
                </c:pt>
                <c:pt idx="32">
                  <c:v>170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23648"/>
        <c:axId val="166525568"/>
      </c:scatterChart>
      <c:valAx>
        <c:axId val="166523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 Online/Week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6525568"/>
        <c:crosses val="autoZero"/>
        <c:crossBetween val="midCat"/>
      </c:valAx>
      <c:valAx>
        <c:axId val="1665255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Friends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6523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'3.3'!$E$4</c:f>
              <c:strCache>
                <c:ptCount val="1"/>
                <c:pt idx="0">
                  <c:v>Friends</c:v>
                </c:pt>
              </c:strCache>
            </c:strRef>
          </c:tx>
          <c:spPr>
            <a:ln w="28575">
              <a:noFill/>
            </a:ln>
          </c:spPr>
          <c:xVal>
            <c:numRef>
              <c:f>'3.3'!$D$5:$D$37</c:f>
              <c:numCache>
                <c:formatCode>General</c:formatCode>
                <c:ptCount val="33"/>
                <c:pt idx="0">
                  <c:v>4</c:v>
                </c:pt>
                <c:pt idx="1">
                  <c:v>10</c:v>
                </c:pt>
                <c:pt idx="2">
                  <c:v>7</c:v>
                </c:pt>
                <c:pt idx="3">
                  <c:v>15</c:v>
                </c:pt>
                <c:pt idx="4">
                  <c:v>9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12</c:v>
                </c:pt>
                <c:pt idx="9">
                  <c:v>2</c:v>
                </c:pt>
                <c:pt idx="10">
                  <c:v>6</c:v>
                </c:pt>
                <c:pt idx="11">
                  <c:v>2</c:v>
                </c:pt>
                <c:pt idx="12">
                  <c:v>3</c:v>
                </c:pt>
                <c:pt idx="13">
                  <c:v>6</c:v>
                </c:pt>
                <c:pt idx="14">
                  <c:v>6</c:v>
                </c:pt>
                <c:pt idx="15">
                  <c:v>4</c:v>
                </c:pt>
                <c:pt idx="16">
                  <c:v>8</c:v>
                </c:pt>
                <c:pt idx="17">
                  <c:v>10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9</c:v>
                </c:pt>
                <c:pt idx="24">
                  <c:v>12</c:v>
                </c:pt>
                <c:pt idx="25">
                  <c:v>8</c:v>
                </c:pt>
                <c:pt idx="26">
                  <c:v>2</c:v>
                </c:pt>
                <c:pt idx="27">
                  <c:v>7</c:v>
                </c:pt>
                <c:pt idx="28">
                  <c:v>6</c:v>
                </c:pt>
                <c:pt idx="29">
                  <c:v>4</c:v>
                </c:pt>
                <c:pt idx="30">
                  <c:v>2</c:v>
                </c:pt>
                <c:pt idx="31">
                  <c:v>5</c:v>
                </c:pt>
                <c:pt idx="32">
                  <c:v>7</c:v>
                </c:pt>
              </c:numCache>
            </c:numRef>
          </c:xVal>
          <c:yVal>
            <c:numRef>
              <c:f>'3.3'!$E$5:$E$37</c:f>
              <c:numCache>
                <c:formatCode>General</c:formatCode>
                <c:ptCount val="33"/>
                <c:pt idx="0">
                  <c:v>150</c:v>
                </c:pt>
                <c:pt idx="1">
                  <c:v>400</c:v>
                </c:pt>
                <c:pt idx="2">
                  <c:v>120</c:v>
                </c:pt>
                <c:pt idx="3">
                  <c:v>500</c:v>
                </c:pt>
                <c:pt idx="4">
                  <c:v>260</c:v>
                </c:pt>
                <c:pt idx="5">
                  <c:v>70</c:v>
                </c:pt>
                <c:pt idx="6">
                  <c:v>90</c:v>
                </c:pt>
                <c:pt idx="7">
                  <c:v>250</c:v>
                </c:pt>
                <c:pt idx="8">
                  <c:v>110</c:v>
                </c:pt>
                <c:pt idx="9">
                  <c:v>30</c:v>
                </c:pt>
                <c:pt idx="10">
                  <c:v>80</c:v>
                </c:pt>
                <c:pt idx="11">
                  <c:v>30</c:v>
                </c:pt>
                <c:pt idx="12">
                  <c:v>200</c:v>
                </c:pt>
                <c:pt idx="13">
                  <c:v>240</c:v>
                </c:pt>
                <c:pt idx="14">
                  <c:v>150</c:v>
                </c:pt>
                <c:pt idx="15">
                  <c:v>90</c:v>
                </c:pt>
                <c:pt idx="16">
                  <c:v>340</c:v>
                </c:pt>
                <c:pt idx="17">
                  <c:v>450</c:v>
                </c:pt>
                <c:pt idx="18">
                  <c:v>50</c:v>
                </c:pt>
                <c:pt idx="19">
                  <c:v>120</c:v>
                </c:pt>
                <c:pt idx="20">
                  <c:v>180</c:v>
                </c:pt>
                <c:pt idx="21">
                  <c:v>280</c:v>
                </c:pt>
                <c:pt idx="22">
                  <c:v>60</c:v>
                </c:pt>
                <c:pt idx="23">
                  <c:v>100</c:v>
                </c:pt>
                <c:pt idx="24">
                  <c:v>380</c:v>
                </c:pt>
                <c:pt idx="25">
                  <c:v>430</c:v>
                </c:pt>
                <c:pt idx="26">
                  <c:v>80</c:v>
                </c:pt>
                <c:pt idx="27">
                  <c:v>170</c:v>
                </c:pt>
                <c:pt idx="28">
                  <c:v>90</c:v>
                </c:pt>
                <c:pt idx="29">
                  <c:v>50</c:v>
                </c:pt>
                <c:pt idx="30">
                  <c:v>50</c:v>
                </c:pt>
                <c:pt idx="31">
                  <c:v>70</c:v>
                </c:pt>
                <c:pt idx="32">
                  <c:v>170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56672"/>
        <c:axId val="90555136"/>
      </c:scatterChart>
      <c:valAx>
        <c:axId val="9055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555136"/>
        <c:crosses val="autoZero"/>
        <c:crossBetween val="midCat"/>
      </c:valAx>
      <c:valAx>
        <c:axId val="90555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556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Selling Price vs Lot Cost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'3.4'!$C$4</c:f>
              <c:strCache>
                <c:ptCount val="1"/>
                <c:pt idx="0">
                  <c:v>Lot Cost</c:v>
                </c:pt>
              </c:strCache>
            </c:strRef>
          </c:tx>
          <c:spPr>
            <a:ln w="28575">
              <a:noFill/>
            </a:ln>
          </c:spPr>
          <c:xVal>
            <c:numRef>
              <c:f>'3.4'!$B$5:$B$172</c:f>
              <c:numCache>
                <c:formatCode>"$"#,##0</c:formatCode>
                <c:ptCount val="168"/>
                <c:pt idx="0">
                  <c:v>85145</c:v>
                </c:pt>
                <c:pt idx="1">
                  <c:v>112740</c:v>
                </c:pt>
                <c:pt idx="2">
                  <c:v>115350</c:v>
                </c:pt>
                <c:pt idx="3">
                  <c:v>116415</c:v>
                </c:pt>
                <c:pt idx="4">
                  <c:v>133070</c:v>
                </c:pt>
                <c:pt idx="5">
                  <c:v>136530</c:v>
                </c:pt>
                <c:pt idx="6">
                  <c:v>139435</c:v>
                </c:pt>
                <c:pt idx="7">
                  <c:v>139955</c:v>
                </c:pt>
                <c:pt idx="8">
                  <c:v>147905</c:v>
                </c:pt>
                <c:pt idx="9">
                  <c:v>153845</c:v>
                </c:pt>
                <c:pt idx="10">
                  <c:v>155270</c:v>
                </c:pt>
                <c:pt idx="11">
                  <c:v>155870</c:v>
                </c:pt>
                <c:pt idx="12">
                  <c:v>160000</c:v>
                </c:pt>
                <c:pt idx="13">
                  <c:v>165220</c:v>
                </c:pt>
                <c:pt idx="14">
                  <c:v>165350</c:v>
                </c:pt>
                <c:pt idx="15">
                  <c:v>168354</c:v>
                </c:pt>
                <c:pt idx="16">
                  <c:v>168500</c:v>
                </c:pt>
                <c:pt idx="17">
                  <c:v>170000</c:v>
                </c:pt>
                <c:pt idx="18">
                  <c:v>172749</c:v>
                </c:pt>
                <c:pt idx="19">
                  <c:v>175000</c:v>
                </c:pt>
                <c:pt idx="20">
                  <c:v>175470</c:v>
                </c:pt>
                <c:pt idx="21">
                  <c:v>179365</c:v>
                </c:pt>
                <c:pt idx="22">
                  <c:v>181916</c:v>
                </c:pt>
                <c:pt idx="23">
                  <c:v>182237</c:v>
                </c:pt>
                <c:pt idx="24">
                  <c:v>183370</c:v>
                </c:pt>
                <c:pt idx="25">
                  <c:v>184210</c:v>
                </c:pt>
                <c:pt idx="26">
                  <c:v>184460</c:v>
                </c:pt>
                <c:pt idx="27">
                  <c:v>184873</c:v>
                </c:pt>
                <c:pt idx="28">
                  <c:v>185160</c:v>
                </c:pt>
                <c:pt idx="29">
                  <c:v>186000</c:v>
                </c:pt>
                <c:pt idx="30">
                  <c:v>187390</c:v>
                </c:pt>
                <c:pt idx="31">
                  <c:v>188603</c:v>
                </c:pt>
                <c:pt idx="32">
                  <c:v>189120</c:v>
                </c:pt>
                <c:pt idx="33">
                  <c:v>191028</c:v>
                </c:pt>
                <c:pt idx="34">
                  <c:v>196898</c:v>
                </c:pt>
                <c:pt idx="35">
                  <c:v>198202</c:v>
                </c:pt>
                <c:pt idx="36">
                  <c:v>200119</c:v>
                </c:pt>
                <c:pt idx="37">
                  <c:v>200423</c:v>
                </c:pt>
                <c:pt idx="38">
                  <c:v>201700</c:v>
                </c:pt>
                <c:pt idx="39">
                  <c:v>202000</c:v>
                </c:pt>
                <c:pt idx="40">
                  <c:v>203076</c:v>
                </c:pt>
                <c:pt idx="41">
                  <c:v>203950</c:v>
                </c:pt>
                <c:pt idx="42">
                  <c:v>204900</c:v>
                </c:pt>
                <c:pt idx="43">
                  <c:v>205821</c:v>
                </c:pt>
                <c:pt idx="44">
                  <c:v>206400</c:v>
                </c:pt>
                <c:pt idx="45">
                  <c:v>207345</c:v>
                </c:pt>
                <c:pt idx="46">
                  <c:v>209400</c:v>
                </c:pt>
                <c:pt idx="47">
                  <c:v>210380</c:v>
                </c:pt>
                <c:pt idx="48">
                  <c:v>211513</c:v>
                </c:pt>
                <c:pt idx="49">
                  <c:v>211797</c:v>
                </c:pt>
                <c:pt idx="50">
                  <c:v>212079</c:v>
                </c:pt>
                <c:pt idx="51">
                  <c:v>214205</c:v>
                </c:pt>
                <c:pt idx="52">
                  <c:v>214900</c:v>
                </c:pt>
                <c:pt idx="53">
                  <c:v>216049</c:v>
                </c:pt>
                <c:pt idx="54">
                  <c:v>219990</c:v>
                </c:pt>
                <c:pt idx="55">
                  <c:v>220257</c:v>
                </c:pt>
                <c:pt idx="56">
                  <c:v>223890</c:v>
                </c:pt>
                <c:pt idx="57">
                  <c:v>224108</c:v>
                </c:pt>
                <c:pt idx="58">
                  <c:v>225900</c:v>
                </c:pt>
                <c:pt idx="59">
                  <c:v>226000</c:v>
                </c:pt>
                <c:pt idx="60">
                  <c:v>230000</c:v>
                </c:pt>
                <c:pt idx="61">
                  <c:v>230440</c:v>
                </c:pt>
                <c:pt idx="62">
                  <c:v>230555</c:v>
                </c:pt>
                <c:pt idx="63">
                  <c:v>233900</c:v>
                </c:pt>
                <c:pt idx="64">
                  <c:v>234971</c:v>
                </c:pt>
                <c:pt idx="65">
                  <c:v>239000</c:v>
                </c:pt>
                <c:pt idx="66">
                  <c:v>239870</c:v>
                </c:pt>
                <c:pt idx="67">
                  <c:v>241195</c:v>
                </c:pt>
                <c:pt idx="68">
                  <c:v>242191</c:v>
                </c:pt>
                <c:pt idx="69">
                  <c:v>242899</c:v>
                </c:pt>
                <c:pt idx="70">
                  <c:v>246648</c:v>
                </c:pt>
                <c:pt idx="71">
                  <c:v>248500</c:v>
                </c:pt>
                <c:pt idx="72">
                  <c:v>249900</c:v>
                </c:pt>
                <c:pt idx="73">
                  <c:v>250005</c:v>
                </c:pt>
                <c:pt idx="74">
                  <c:v>250800</c:v>
                </c:pt>
                <c:pt idx="75">
                  <c:v>252135</c:v>
                </c:pt>
                <c:pt idx="76">
                  <c:v>253055</c:v>
                </c:pt>
                <c:pt idx="77">
                  <c:v>254048</c:v>
                </c:pt>
                <c:pt idx="78">
                  <c:v>255000</c:v>
                </c:pt>
                <c:pt idx="79">
                  <c:v>256235</c:v>
                </c:pt>
                <c:pt idx="80">
                  <c:v>257040</c:v>
                </c:pt>
                <c:pt idx="81">
                  <c:v>260100</c:v>
                </c:pt>
                <c:pt idx="82">
                  <c:v>262740</c:v>
                </c:pt>
                <c:pt idx="83">
                  <c:v>262890</c:v>
                </c:pt>
                <c:pt idx="84">
                  <c:v>265058</c:v>
                </c:pt>
                <c:pt idx="85">
                  <c:v>265500</c:v>
                </c:pt>
                <c:pt idx="86">
                  <c:v>267060</c:v>
                </c:pt>
                <c:pt idx="87">
                  <c:v>267250</c:v>
                </c:pt>
                <c:pt idx="88">
                  <c:v>267640</c:v>
                </c:pt>
                <c:pt idx="89">
                  <c:v>268000</c:v>
                </c:pt>
                <c:pt idx="90">
                  <c:v>268210</c:v>
                </c:pt>
                <c:pt idx="91">
                  <c:v>268500</c:v>
                </c:pt>
                <c:pt idx="92">
                  <c:v>269410</c:v>
                </c:pt>
                <c:pt idx="93">
                  <c:v>270518</c:v>
                </c:pt>
                <c:pt idx="94">
                  <c:v>271105</c:v>
                </c:pt>
                <c:pt idx="95">
                  <c:v>274455</c:v>
                </c:pt>
                <c:pt idx="96">
                  <c:v>274903</c:v>
                </c:pt>
                <c:pt idx="97">
                  <c:v>277720</c:v>
                </c:pt>
                <c:pt idx="98">
                  <c:v>280622</c:v>
                </c:pt>
                <c:pt idx="99">
                  <c:v>280804</c:v>
                </c:pt>
                <c:pt idx="100">
                  <c:v>281487</c:v>
                </c:pt>
                <c:pt idx="101">
                  <c:v>281824</c:v>
                </c:pt>
                <c:pt idx="102">
                  <c:v>283440</c:v>
                </c:pt>
                <c:pt idx="103">
                  <c:v>286758</c:v>
                </c:pt>
                <c:pt idx="104">
                  <c:v>287771</c:v>
                </c:pt>
                <c:pt idx="105">
                  <c:v>289000</c:v>
                </c:pt>
                <c:pt idx="106">
                  <c:v>290000</c:v>
                </c:pt>
                <c:pt idx="107">
                  <c:v>290190</c:v>
                </c:pt>
                <c:pt idx="108">
                  <c:v>294450</c:v>
                </c:pt>
                <c:pt idx="109">
                  <c:v>294990</c:v>
                </c:pt>
                <c:pt idx="110">
                  <c:v>299096</c:v>
                </c:pt>
                <c:pt idx="111">
                  <c:v>301500</c:v>
                </c:pt>
                <c:pt idx="112">
                  <c:v>305000</c:v>
                </c:pt>
                <c:pt idx="113">
                  <c:v>307373</c:v>
                </c:pt>
                <c:pt idx="114">
                  <c:v>307387</c:v>
                </c:pt>
                <c:pt idx="115">
                  <c:v>307663</c:v>
                </c:pt>
                <c:pt idx="116">
                  <c:v>309075</c:v>
                </c:pt>
                <c:pt idx="117">
                  <c:v>310100</c:v>
                </c:pt>
                <c:pt idx="118">
                  <c:v>310372</c:v>
                </c:pt>
                <c:pt idx="119">
                  <c:v>312898</c:v>
                </c:pt>
                <c:pt idx="120">
                  <c:v>318274</c:v>
                </c:pt>
                <c:pt idx="121">
                  <c:v>318523</c:v>
                </c:pt>
                <c:pt idx="122">
                  <c:v>319602</c:v>
                </c:pt>
                <c:pt idx="123">
                  <c:v>322920</c:v>
                </c:pt>
                <c:pt idx="124">
                  <c:v>323716</c:v>
                </c:pt>
                <c:pt idx="125">
                  <c:v>324266</c:v>
                </c:pt>
                <c:pt idx="126">
                  <c:v>324412</c:v>
                </c:pt>
                <c:pt idx="127">
                  <c:v>326570</c:v>
                </c:pt>
                <c:pt idx="128">
                  <c:v>329611</c:v>
                </c:pt>
                <c:pt idx="129">
                  <c:v>330486</c:v>
                </c:pt>
                <c:pt idx="130">
                  <c:v>330710</c:v>
                </c:pt>
                <c:pt idx="131">
                  <c:v>333158</c:v>
                </c:pt>
                <c:pt idx="132">
                  <c:v>335000</c:v>
                </c:pt>
                <c:pt idx="133">
                  <c:v>337374</c:v>
                </c:pt>
                <c:pt idx="134">
                  <c:v>337380</c:v>
                </c:pt>
                <c:pt idx="135">
                  <c:v>338065</c:v>
                </c:pt>
                <c:pt idx="136">
                  <c:v>340000</c:v>
                </c:pt>
                <c:pt idx="137">
                  <c:v>340730</c:v>
                </c:pt>
                <c:pt idx="138">
                  <c:v>342423</c:v>
                </c:pt>
                <c:pt idx="139">
                  <c:v>348744</c:v>
                </c:pt>
                <c:pt idx="140">
                  <c:v>350702</c:v>
                </c:pt>
                <c:pt idx="141">
                  <c:v>352781</c:v>
                </c:pt>
                <c:pt idx="142">
                  <c:v>354065</c:v>
                </c:pt>
                <c:pt idx="143">
                  <c:v>354117</c:v>
                </c:pt>
                <c:pt idx="144">
                  <c:v>355688</c:v>
                </c:pt>
                <c:pt idx="145">
                  <c:v>358162</c:v>
                </c:pt>
                <c:pt idx="146">
                  <c:v>359949</c:v>
                </c:pt>
                <c:pt idx="147">
                  <c:v>366990</c:v>
                </c:pt>
                <c:pt idx="148">
                  <c:v>367600</c:v>
                </c:pt>
                <c:pt idx="149">
                  <c:v>369101</c:v>
                </c:pt>
                <c:pt idx="150">
                  <c:v>371152</c:v>
                </c:pt>
                <c:pt idx="151">
                  <c:v>379000</c:v>
                </c:pt>
                <c:pt idx="152">
                  <c:v>379424</c:v>
                </c:pt>
                <c:pt idx="153">
                  <c:v>379575</c:v>
                </c:pt>
                <c:pt idx="154">
                  <c:v>385000</c:v>
                </c:pt>
                <c:pt idx="155">
                  <c:v>385942</c:v>
                </c:pt>
                <c:pt idx="156">
                  <c:v>387527</c:v>
                </c:pt>
                <c:pt idx="157">
                  <c:v>398651</c:v>
                </c:pt>
                <c:pt idx="158">
                  <c:v>400330</c:v>
                </c:pt>
                <c:pt idx="159">
                  <c:v>404510</c:v>
                </c:pt>
                <c:pt idx="160">
                  <c:v>407076</c:v>
                </c:pt>
                <c:pt idx="161">
                  <c:v>410810</c:v>
                </c:pt>
                <c:pt idx="162">
                  <c:v>417790</c:v>
                </c:pt>
                <c:pt idx="163">
                  <c:v>432426</c:v>
                </c:pt>
                <c:pt idx="164">
                  <c:v>444304</c:v>
                </c:pt>
                <c:pt idx="165">
                  <c:v>446507</c:v>
                </c:pt>
                <c:pt idx="166">
                  <c:v>492820</c:v>
                </c:pt>
                <c:pt idx="167">
                  <c:v>575120</c:v>
                </c:pt>
              </c:numCache>
            </c:numRef>
          </c:xVal>
          <c:yVal>
            <c:numRef>
              <c:f>'3.4'!$C$5:$C$172</c:f>
              <c:numCache>
                <c:formatCode>"$"#,##0</c:formatCode>
                <c:ptCount val="168"/>
                <c:pt idx="0">
                  <c:v>17030</c:v>
                </c:pt>
                <c:pt idx="1">
                  <c:v>20700</c:v>
                </c:pt>
                <c:pt idx="2">
                  <c:v>18030</c:v>
                </c:pt>
                <c:pt idx="3">
                  <c:v>19600</c:v>
                </c:pt>
                <c:pt idx="4">
                  <c:v>24455</c:v>
                </c:pt>
                <c:pt idx="5">
                  <c:v>25500</c:v>
                </c:pt>
                <c:pt idx="6">
                  <c:v>29155</c:v>
                </c:pt>
                <c:pt idx="7">
                  <c:v>30400</c:v>
                </c:pt>
                <c:pt idx="8">
                  <c:v>24650</c:v>
                </c:pt>
                <c:pt idx="9">
                  <c:v>27500</c:v>
                </c:pt>
                <c:pt idx="10">
                  <c:v>19600</c:v>
                </c:pt>
                <c:pt idx="11">
                  <c:v>24650</c:v>
                </c:pt>
                <c:pt idx="12">
                  <c:v>29500</c:v>
                </c:pt>
                <c:pt idx="13">
                  <c:v>25500</c:v>
                </c:pt>
                <c:pt idx="14">
                  <c:v>25000</c:v>
                </c:pt>
                <c:pt idx="15">
                  <c:v>27316</c:v>
                </c:pt>
                <c:pt idx="16">
                  <c:v>33000</c:v>
                </c:pt>
                <c:pt idx="17">
                  <c:v>25200</c:v>
                </c:pt>
                <c:pt idx="18">
                  <c:v>45025</c:v>
                </c:pt>
                <c:pt idx="19">
                  <c:v>28000</c:v>
                </c:pt>
                <c:pt idx="20">
                  <c:v>28600</c:v>
                </c:pt>
                <c:pt idx="21">
                  <c:v>32200</c:v>
                </c:pt>
                <c:pt idx="22">
                  <c:v>45025</c:v>
                </c:pt>
                <c:pt idx="23">
                  <c:v>45025</c:v>
                </c:pt>
                <c:pt idx="24">
                  <c:v>28000</c:v>
                </c:pt>
                <c:pt idx="25">
                  <c:v>28000</c:v>
                </c:pt>
                <c:pt idx="26">
                  <c:v>22300</c:v>
                </c:pt>
                <c:pt idx="27">
                  <c:v>33400</c:v>
                </c:pt>
                <c:pt idx="28">
                  <c:v>29000</c:v>
                </c:pt>
                <c:pt idx="29">
                  <c:v>35851</c:v>
                </c:pt>
                <c:pt idx="30">
                  <c:v>27000</c:v>
                </c:pt>
                <c:pt idx="31">
                  <c:v>31300</c:v>
                </c:pt>
                <c:pt idx="32">
                  <c:v>35000</c:v>
                </c:pt>
                <c:pt idx="33">
                  <c:v>45000</c:v>
                </c:pt>
                <c:pt idx="34">
                  <c:v>45025</c:v>
                </c:pt>
                <c:pt idx="35">
                  <c:v>45025</c:v>
                </c:pt>
                <c:pt idx="36">
                  <c:v>45000</c:v>
                </c:pt>
                <c:pt idx="37">
                  <c:v>45025</c:v>
                </c:pt>
                <c:pt idx="38">
                  <c:v>40940</c:v>
                </c:pt>
                <c:pt idx="39">
                  <c:v>31160</c:v>
                </c:pt>
                <c:pt idx="40">
                  <c:v>45025</c:v>
                </c:pt>
                <c:pt idx="41">
                  <c:v>33000</c:v>
                </c:pt>
                <c:pt idx="42">
                  <c:v>34000</c:v>
                </c:pt>
                <c:pt idx="43">
                  <c:v>39299</c:v>
                </c:pt>
                <c:pt idx="44">
                  <c:v>35851</c:v>
                </c:pt>
                <c:pt idx="45">
                  <c:v>35600</c:v>
                </c:pt>
                <c:pt idx="46">
                  <c:v>43579</c:v>
                </c:pt>
                <c:pt idx="47">
                  <c:v>33856</c:v>
                </c:pt>
                <c:pt idx="48">
                  <c:v>31300</c:v>
                </c:pt>
                <c:pt idx="49">
                  <c:v>34000</c:v>
                </c:pt>
                <c:pt idx="50">
                  <c:v>33400</c:v>
                </c:pt>
                <c:pt idx="51">
                  <c:v>36500</c:v>
                </c:pt>
                <c:pt idx="52">
                  <c:v>31300</c:v>
                </c:pt>
                <c:pt idx="53">
                  <c:v>35600</c:v>
                </c:pt>
                <c:pt idx="54">
                  <c:v>37557</c:v>
                </c:pt>
                <c:pt idx="55">
                  <c:v>31300</c:v>
                </c:pt>
                <c:pt idx="56">
                  <c:v>28000</c:v>
                </c:pt>
                <c:pt idx="57">
                  <c:v>45025</c:v>
                </c:pt>
                <c:pt idx="58">
                  <c:v>28618</c:v>
                </c:pt>
                <c:pt idx="59">
                  <c:v>35600</c:v>
                </c:pt>
                <c:pt idx="60">
                  <c:v>45025</c:v>
                </c:pt>
                <c:pt idx="61">
                  <c:v>33000</c:v>
                </c:pt>
                <c:pt idx="62">
                  <c:v>28000</c:v>
                </c:pt>
                <c:pt idx="63">
                  <c:v>44200</c:v>
                </c:pt>
                <c:pt idx="64">
                  <c:v>29202</c:v>
                </c:pt>
                <c:pt idx="65">
                  <c:v>39169</c:v>
                </c:pt>
                <c:pt idx="66">
                  <c:v>41354</c:v>
                </c:pt>
                <c:pt idx="67">
                  <c:v>41340</c:v>
                </c:pt>
                <c:pt idx="68">
                  <c:v>33434</c:v>
                </c:pt>
                <c:pt idx="69">
                  <c:v>48252</c:v>
                </c:pt>
                <c:pt idx="70">
                  <c:v>41600</c:v>
                </c:pt>
                <c:pt idx="71">
                  <c:v>20000</c:v>
                </c:pt>
                <c:pt idx="72">
                  <c:v>38200</c:v>
                </c:pt>
                <c:pt idx="73">
                  <c:v>33000</c:v>
                </c:pt>
                <c:pt idx="74">
                  <c:v>73400</c:v>
                </c:pt>
                <c:pt idx="75">
                  <c:v>41341</c:v>
                </c:pt>
                <c:pt idx="76">
                  <c:v>41340</c:v>
                </c:pt>
                <c:pt idx="77">
                  <c:v>39680</c:v>
                </c:pt>
                <c:pt idx="78">
                  <c:v>43198</c:v>
                </c:pt>
                <c:pt idx="79">
                  <c:v>48500</c:v>
                </c:pt>
                <c:pt idx="80">
                  <c:v>37631</c:v>
                </c:pt>
                <c:pt idx="81">
                  <c:v>73400</c:v>
                </c:pt>
                <c:pt idx="82">
                  <c:v>44900</c:v>
                </c:pt>
                <c:pt idx="83">
                  <c:v>48500</c:v>
                </c:pt>
                <c:pt idx="84">
                  <c:v>41404</c:v>
                </c:pt>
                <c:pt idx="85">
                  <c:v>35800</c:v>
                </c:pt>
                <c:pt idx="86">
                  <c:v>73400</c:v>
                </c:pt>
                <c:pt idx="87">
                  <c:v>45676</c:v>
                </c:pt>
                <c:pt idx="88">
                  <c:v>73400</c:v>
                </c:pt>
                <c:pt idx="89">
                  <c:v>43344</c:v>
                </c:pt>
                <c:pt idx="90">
                  <c:v>29700</c:v>
                </c:pt>
                <c:pt idx="91">
                  <c:v>41099</c:v>
                </c:pt>
                <c:pt idx="92">
                  <c:v>73400</c:v>
                </c:pt>
                <c:pt idx="93">
                  <c:v>46499</c:v>
                </c:pt>
                <c:pt idx="94">
                  <c:v>45000</c:v>
                </c:pt>
                <c:pt idx="95">
                  <c:v>41000</c:v>
                </c:pt>
                <c:pt idx="96">
                  <c:v>45345</c:v>
                </c:pt>
                <c:pt idx="97">
                  <c:v>44650</c:v>
                </c:pt>
                <c:pt idx="98">
                  <c:v>45130</c:v>
                </c:pt>
                <c:pt idx="99">
                  <c:v>40667</c:v>
                </c:pt>
                <c:pt idx="100">
                  <c:v>57285</c:v>
                </c:pt>
                <c:pt idx="101">
                  <c:v>50448</c:v>
                </c:pt>
                <c:pt idx="102">
                  <c:v>50900</c:v>
                </c:pt>
                <c:pt idx="103">
                  <c:v>57000</c:v>
                </c:pt>
                <c:pt idx="104">
                  <c:v>46300</c:v>
                </c:pt>
                <c:pt idx="105">
                  <c:v>44000</c:v>
                </c:pt>
                <c:pt idx="106">
                  <c:v>48300</c:v>
                </c:pt>
                <c:pt idx="107">
                  <c:v>82250</c:v>
                </c:pt>
                <c:pt idx="108">
                  <c:v>73400</c:v>
                </c:pt>
                <c:pt idx="109">
                  <c:v>57000</c:v>
                </c:pt>
                <c:pt idx="110">
                  <c:v>43784</c:v>
                </c:pt>
                <c:pt idx="111">
                  <c:v>59000</c:v>
                </c:pt>
                <c:pt idx="112">
                  <c:v>49067</c:v>
                </c:pt>
                <c:pt idx="113">
                  <c:v>41292</c:v>
                </c:pt>
                <c:pt idx="114">
                  <c:v>45850</c:v>
                </c:pt>
                <c:pt idx="115">
                  <c:v>44840</c:v>
                </c:pt>
                <c:pt idx="116">
                  <c:v>82250</c:v>
                </c:pt>
                <c:pt idx="117">
                  <c:v>41800</c:v>
                </c:pt>
                <c:pt idx="118">
                  <c:v>60000</c:v>
                </c:pt>
                <c:pt idx="119">
                  <c:v>40768</c:v>
                </c:pt>
                <c:pt idx="120">
                  <c:v>85800</c:v>
                </c:pt>
                <c:pt idx="121">
                  <c:v>50000</c:v>
                </c:pt>
                <c:pt idx="122">
                  <c:v>82250</c:v>
                </c:pt>
                <c:pt idx="123">
                  <c:v>82250</c:v>
                </c:pt>
                <c:pt idx="124">
                  <c:v>34500</c:v>
                </c:pt>
                <c:pt idx="125">
                  <c:v>47891</c:v>
                </c:pt>
                <c:pt idx="126">
                  <c:v>62523</c:v>
                </c:pt>
                <c:pt idx="127">
                  <c:v>51000</c:v>
                </c:pt>
                <c:pt idx="128">
                  <c:v>48611</c:v>
                </c:pt>
                <c:pt idx="129">
                  <c:v>35000</c:v>
                </c:pt>
                <c:pt idx="130">
                  <c:v>49920</c:v>
                </c:pt>
                <c:pt idx="131">
                  <c:v>49123</c:v>
                </c:pt>
                <c:pt idx="132">
                  <c:v>68375</c:v>
                </c:pt>
                <c:pt idx="133">
                  <c:v>70399</c:v>
                </c:pt>
                <c:pt idx="134">
                  <c:v>49150</c:v>
                </c:pt>
                <c:pt idx="135">
                  <c:v>54850</c:v>
                </c:pt>
                <c:pt idx="136">
                  <c:v>40000</c:v>
                </c:pt>
                <c:pt idx="137">
                  <c:v>50850</c:v>
                </c:pt>
                <c:pt idx="138">
                  <c:v>48309</c:v>
                </c:pt>
                <c:pt idx="139">
                  <c:v>53000</c:v>
                </c:pt>
                <c:pt idx="140">
                  <c:v>46386</c:v>
                </c:pt>
                <c:pt idx="141">
                  <c:v>60000</c:v>
                </c:pt>
                <c:pt idx="142">
                  <c:v>48115</c:v>
                </c:pt>
                <c:pt idx="143">
                  <c:v>56219</c:v>
                </c:pt>
                <c:pt idx="144">
                  <c:v>65373</c:v>
                </c:pt>
                <c:pt idx="145">
                  <c:v>44470</c:v>
                </c:pt>
                <c:pt idx="146">
                  <c:v>50591</c:v>
                </c:pt>
                <c:pt idx="147">
                  <c:v>55508</c:v>
                </c:pt>
                <c:pt idx="148">
                  <c:v>50000</c:v>
                </c:pt>
                <c:pt idx="149">
                  <c:v>46773</c:v>
                </c:pt>
                <c:pt idx="150">
                  <c:v>58223</c:v>
                </c:pt>
                <c:pt idx="151">
                  <c:v>72915</c:v>
                </c:pt>
                <c:pt idx="152">
                  <c:v>64902</c:v>
                </c:pt>
                <c:pt idx="153">
                  <c:v>44294</c:v>
                </c:pt>
                <c:pt idx="154">
                  <c:v>75000</c:v>
                </c:pt>
                <c:pt idx="155">
                  <c:v>49123</c:v>
                </c:pt>
                <c:pt idx="156">
                  <c:v>48000</c:v>
                </c:pt>
                <c:pt idx="157">
                  <c:v>65429</c:v>
                </c:pt>
                <c:pt idx="158">
                  <c:v>75510</c:v>
                </c:pt>
                <c:pt idx="159">
                  <c:v>58225</c:v>
                </c:pt>
                <c:pt idx="160">
                  <c:v>48668</c:v>
                </c:pt>
                <c:pt idx="161">
                  <c:v>66500</c:v>
                </c:pt>
                <c:pt idx="162">
                  <c:v>63099</c:v>
                </c:pt>
                <c:pt idx="163">
                  <c:v>57422</c:v>
                </c:pt>
                <c:pt idx="164">
                  <c:v>53938</c:v>
                </c:pt>
                <c:pt idx="165">
                  <c:v>75510</c:v>
                </c:pt>
                <c:pt idx="166">
                  <c:v>84122</c:v>
                </c:pt>
                <c:pt idx="167">
                  <c:v>79790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91488"/>
        <c:axId val="167789696"/>
      </c:scatterChart>
      <c:valAx>
        <c:axId val="16659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Selling Price</a:t>
                </a:r>
              </a:p>
            </c:rich>
          </c:tx>
          <c:layout/>
          <c:overlay val="0"/>
        </c:title>
        <c:numFmt formatCode="&quot;$&quot;#,##0" sourceLinked="1"/>
        <c:majorTickMark val="out"/>
        <c:minorTickMark val="none"/>
        <c:tickLblPos val="nextTo"/>
        <c:crossAx val="167789696"/>
        <c:crosses val="autoZero"/>
        <c:crossBetween val="midCat"/>
      </c:valAx>
      <c:valAx>
        <c:axId val="1677896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Lot Cost</a:t>
                </a:r>
              </a:p>
            </c:rich>
          </c:tx>
          <c:layout/>
          <c:overlay val="0"/>
        </c:title>
        <c:numFmt formatCode="&quot;$&quot;#,##0" sourceLinked="1"/>
        <c:majorTickMark val="out"/>
        <c:minorTickMark val="none"/>
        <c:tickLblPos val="nextTo"/>
        <c:crossAx val="166591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ubbleChart>
        <c:varyColors val="0"/>
        <c:ser>
          <c:idx val="0"/>
          <c:order val="0"/>
          <c:tx>
            <c:strRef>
              <c:f>'3.5'!$B$5:$B$9</c:f>
              <c:strCache>
                <c:ptCount val="1"/>
                <c:pt idx="0">
                  <c:v>Amherst Barnard Bates Berkeley Bowdoin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</c:dLbls>
          <c:xVal>
            <c:numRef>
              <c:f>'3.5'!$C$5:$C$9</c:f>
              <c:numCache>
                <c:formatCode>General</c:formatCode>
                <c:ptCount val="5"/>
                <c:pt idx="0">
                  <c:v>85</c:v>
                </c:pt>
                <c:pt idx="1">
                  <c:v>69</c:v>
                </c:pt>
                <c:pt idx="2">
                  <c:v>58</c:v>
                </c:pt>
                <c:pt idx="3">
                  <c:v>95</c:v>
                </c:pt>
                <c:pt idx="4">
                  <c:v>78</c:v>
                </c:pt>
              </c:numCache>
            </c:numRef>
          </c:xVal>
          <c:yVal>
            <c:numRef>
              <c:f>'3.5'!$D$5:$D$9</c:f>
              <c:numCache>
                <c:formatCode>0%</c:formatCode>
                <c:ptCount val="5"/>
                <c:pt idx="0">
                  <c:v>0.22</c:v>
                </c:pt>
                <c:pt idx="1">
                  <c:v>0.53</c:v>
                </c:pt>
                <c:pt idx="2">
                  <c:v>0.36</c:v>
                </c:pt>
                <c:pt idx="3">
                  <c:v>0.37</c:v>
                </c:pt>
                <c:pt idx="4">
                  <c:v>0.24</c:v>
                </c:pt>
              </c:numCache>
            </c:numRef>
          </c:yVal>
          <c:bubbleSize>
            <c:numRef>
              <c:f>'3.5'!$E$5:$E$9</c:f>
              <c:numCache>
                <c:formatCode>_("$"* #,##0_);_("$"* \(#,##0\);_("$"* "-"??_);_(@_)</c:formatCode>
                <c:ptCount val="5"/>
                <c:pt idx="0">
                  <c:v>26636</c:v>
                </c:pt>
                <c:pt idx="1">
                  <c:v>17653</c:v>
                </c:pt>
                <c:pt idx="2">
                  <c:v>17554</c:v>
                </c:pt>
                <c:pt idx="3">
                  <c:v>23665</c:v>
                </c:pt>
                <c:pt idx="4">
                  <c:v>25703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167827712"/>
        <c:axId val="167829504"/>
      </c:bubbleChart>
      <c:valAx>
        <c:axId val="16782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7829504"/>
        <c:crosses val="autoZero"/>
        <c:crossBetween val="midCat"/>
      </c:valAx>
      <c:valAx>
        <c:axId val="1678295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7827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'3.6'!$C$4</c:f>
              <c:strCache>
                <c:ptCount val="1"/>
                <c:pt idx="0">
                  <c:v>June 2008 Rate </c:v>
                </c:pt>
              </c:strCache>
            </c:strRef>
          </c:tx>
          <c:invertIfNegative val="0"/>
          <c:cat>
            <c:strRef>
              <c:f>'3.6'!$B$5:$B$55</c:f>
              <c:strCache>
                <c:ptCount val="51"/>
                <c:pt idx="0">
                  <c:v>Alabama </c:v>
                </c:pt>
                <c:pt idx="1">
                  <c:v>Alaska </c:v>
                </c:pt>
                <c:pt idx="2">
                  <c:v>Arizona </c:v>
                </c:pt>
                <c:pt idx="3">
                  <c:v>Arkansas </c:v>
                </c:pt>
                <c:pt idx="4">
                  <c:v>California </c:v>
                </c:pt>
                <c:pt idx="5">
                  <c:v>Colorado </c:v>
                </c:pt>
                <c:pt idx="6">
                  <c:v>Connecticut </c:v>
                </c:pt>
                <c:pt idx="7">
                  <c:v>Delaware </c:v>
                </c:pt>
                <c:pt idx="8">
                  <c:v>District of Columbia </c:v>
                </c:pt>
                <c:pt idx="9">
                  <c:v>Florida </c:v>
                </c:pt>
                <c:pt idx="10">
                  <c:v>Georgia </c:v>
                </c:pt>
                <c:pt idx="11">
                  <c:v>Hawaii </c:v>
                </c:pt>
                <c:pt idx="12">
                  <c:v>Idaho </c:v>
                </c:pt>
                <c:pt idx="13">
                  <c:v>Illinois </c:v>
                </c:pt>
                <c:pt idx="14">
                  <c:v>Indiana </c:v>
                </c:pt>
                <c:pt idx="15">
                  <c:v>Iowa </c:v>
                </c:pt>
                <c:pt idx="16">
                  <c:v>Kansas </c:v>
                </c:pt>
                <c:pt idx="17">
                  <c:v>Kentucky </c:v>
                </c:pt>
                <c:pt idx="18">
                  <c:v>Louisiana </c:v>
                </c:pt>
                <c:pt idx="19">
                  <c:v>Maine </c:v>
                </c:pt>
                <c:pt idx="20">
                  <c:v>Maryland </c:v>
                </c:pt>
                <c:pt idx="21">
                  <c:v>Massachusetts </c:v>
                </c:pt>
                <c:pt idx="22">
                  <c:v>Michigan </c:v>
                </c:pt>
                <c:pt idx="23">
                  <c:v>Minnesota </c:v>
                </c:pt>
                <c:pt idx="24">
                  <c:v>Mississippi </c:v>
                </c:pt>
                <c:pt idx="25">
                  <c:v>Missouri </c:v>
                </c:pt>
                <c:pt idx="26">
                  <c:v>Montana </c:v>
                </c:pt>
                <c:pt idx="27">
                  <c:v>Nebraska </c:v>
                </c:pt>
                <c:pt idx="28">
                  <c:v>Nevada </c:v>
                </c:pt>
                <c:pt idx="29">
                  <c:v>New Hampshire </c:v>
                </c:pt>
                <c:pt idx="30">
                  <c:v>New Jersey </c:v>
                </c:pt>
                <c:pt idx="31">
                  <c:v>New Mexico </c:v>
                </c:pt>
                <c:pt idx="32">
                  <c:v>New York </c:v>
                </c:pt>
                <c:pt idx="33">
                  <c:v>North Carolina </c:v>
                </c:pt>
                <c:pt idx="34">
                  <c:v>North Dakota </c:v>
                </c:pt>
                <c:pt idx="35">
                  <c:v>Ohio </c:v>
                </c:pt>
                <c:pt idx="36">
                  <c:v>Oklahoma </c:v>
                </c:pt>
                <c:pt idx="37">
                  <c:v>Oregon </c:v>
                </c:pt>
                <c:pt idx="38">
                  <c:v>Pennsylvania </c:v>
                </c:pt>
                <c:pt idx="39">
                  <c:v>Rhode Island </c:v>
                </c:pt>
                <c:pt idx="40">
                  <c:v>South Carolina </c:v>
                </c:pt>
                <c:pt idx="41">
                  <c:v>South Dakota </c:v>
                </c:pt>
                <c:pt idx="42">
                  <c:v>Tennessee </c:v>
                </c:pt>
                <c:pt idx="43">
                  <c:v>Texas </c:v>
                </c:pt>
                <c:pt idx="44">
                  <c:v>Utah </c:v>
                </c:pt>
                <c:pt idx="45">
                  <c:v>Vermont </c:v>
                </c:pt>
                <c:pt idx="46">
                  <c:v>Virginia </c:v>
                </c:pt>
                <c:pt idx="47">
                  <c:v>Washington </c:v>
                </c:pt>
                <c:pt idx="48">
                  <c:v>West Virginia </c:v>
                </c:pt>
                <c:pt idx="49">
                  <c:v>Wisconsin </c:v>
                </c:pt>
                <c:pt idx="50">
                  <c:v>Wyoming </c:v>
                </c:pt>
              </c:strCache>
            </c:strRef>
          </c:cat>
          <c:val>
            <c:numRef>
              <c:f>'3.6'!$C$5:$C$55</c:f>
              <c:numCache>
                <c:formatCode>General</c:formatCode>
                <c:ptCount val="51"/>
                <c:pt idx="0">
                  <c:v>4.7</c:v>
                </c:pt>
                <c:pt idx="1">
                  <c:v>6.8</c:v>
                </c:pt>
                <c:pt idx="2">
                  <c:v>4.8</c:v>
                </c:pt>
                <c:pt idx="3">
                  <c:v>5</c:v>
                </c:pt>
                <c:pt idx="4">
                  <c:v>6.9</c:v>
                </c:pt>
                <c:pt idx="5">
                  <c:v>5.0999999999999996</c:v>
                </c:pt>
                <c:pt idx="6">
                  <c:v>5.4</c:v>
                </c:pt>
                <c:pt idx="7">
                  <c:v>4.2</c:v>
                </c:pt>
                <c:pt idx="8">
                  <c:v>6.4</c:v>
                </c:pt>
                <c:pt idx="9">
                  <c:v>5.5</c:v>
                </c:pt>
                <c:pt idx="10">
                  <c:v>5.7</c:v>
                </c:pt>
                <c:pt idx="11">
                  <c:v>3.8</c:v>
                </c:pt>
                <c:pt idx="12">
                  <c:v>3.8</c:v>
                </c:pt>
                <c:pt idx="13">
                  <c:v>6.8</c:v>
                </c:pt>
                <c:pt idx="14">
                  <c:v>5.8</c:v>
                </c:pt>
                <c:pt idx="15">
                  <c:v>4</c:v>
                </c:pt>
                <c:pt idx="16">
                  <c:v>4.3</c:v>
                </c:pt>
                <c:pt idx="17">
                  <c:v>6.3</c:v>
                </c:pt>
                <c:pt idx="18">
                  <c:v>3.8</c:v>
                </c:pt>
                <c:pt idx="19">
                  <c:v>5.3</c:v>
                </c:pt>
                <c:pt idx="20">
                  <c:v>4</c:v>
                </c:pt>
                <c:pt idx="21">
                  <c:v>5.2</c:v>
                </c:pt>
                <c:pt idx="22">
                  <c:v>8.5</c:v>
                </c:pt>
                <c:pt idx="23">
                  <c:v>5.3</c:v>
                </c:pt>
                <c:pt idx="24">
                  <c:v>6.9</c:v>
                </c:pt>
                <c:pt idx="25">
                  <c:v>5.7</c:v>
                </c:pt>
                <c:pt idx="26">
                  <c:v>4.0999999999999996</c:v>
                </c:pt>
                <c:pt idx="27">
                  <c:v>3.3</c:v>
                </c:pt>
                <c:pt idx="28">
                  <c:v>6.4</c:v>
                </c:pt>
                <c:pt idx="29">
                  <c:v>4</c:v>
                </c:pt>
                <c:pt idx="30">
                  <c:v>5.3</c:v>
                </c:pt>
                <c:pt idx="31">
                  <c:v>3.9</c:v>
                </c:pt>
                <c:pt idx="32">
                  <c:v>5.3</c:v>
                </c:pt>
                <c:pt idx="33">
                  <c:v>6</c:v>
                </c:pt>
                <c:pt idx="34">
                  <c:v>3.2</c:v>
                </c:pt>
                <c:pt idx="35">
                  <c:v>6.6</c:v>
                </c:pt>
                <c:pt idx="36">
                  <c:v>3.9</c:v>
                </c:pt>
                <c:pt idx="37">
                  <c:v>5.5</c:v>
                </c:pt>
                <c:pt idx="38">
                  <c:v>5.2</c:v>
                </c:pt>
                <c:pt idx="39">
                  <c:v>7.5</c:v>
                </c:pt>
                <c:pt idx="40">
                  <c:v>6.2</c:v>
                </c:pt>
                <c:pt idx="41">
                  <c:v>2.8</c:v>
                </c:pt>
                <c:pt idx="42">
                  <c:v>6.5</c:v>
                </c:pt>
                <c:pt idx="43">
                  <c:v>4.4000000000000004</c:v>
                </c:pt>
                <c:pt idx="44">
                  <c:v>3.2</c:v>
                </c:pt>
                <c:pt idx="45">
                  <c:v>4.7</c:v>
                </c:pt>
                <c:pt idx="46">
                  <c:v>4</c:v>
                </c:pt>
                <c:pt idx="47">
                  <c:v>5.5</c:v>
                </c:pt>
                <c:pt idx="48">
                  <c:v>5.3</c:v>
                </c:pt>
                <c:pt idx="49">
                  <c:v>4.5999999999999996</c:v>
                </c:pt>
                <c:pt idx="50">
                  <c:v>3.2</c:v>
                </c:pt>
              </c:numCache>
            </c:numRef>
          </c:val>
        </c:ser>
        <c:ser>
          <c:idx val="1"/>
          <c:order val="1"/>
          <c:tx>
            <c:strRef>
              <c:f>'3.6'!$D$4</c:f>
              <c:strCache>
                <c:ptCount val="1"/>
                <c:pt idx="0">
                  <c:v>Historical High</c:v>
                </c:pt>
              </c:strCache>
            </c:strRef>
          </c:tx>
          <c:invertIfNegative val="0"/>
          <c:cat>
            <c:strRef>
              <c:f>'3.6'!$B$5:$B$55</c:f>
              <c:strCache>
                <c:ptCount val="51"/>
                <c:pt idx="0">
                  <c:v>Alabama </c:v>
                </c:pt>
                <c:pt idx="1">
                  <c:v>Alaska </c:v>
                </c:pt>
                <c:pt idx="2">
                  <c:v>Arizona </c:v>
                </c:pt>
                <c:pt idx="3">
                  <c:v>Arkansas </c:v>
                </c:pt>
                <c:pt idx="4">
                  <c:v>California </c:v>
                </c:pt>
                <c:pt idx="5">
                  <c:v>Colorado </c:v>
                </c:pt>
                <c:pt idx="6">
                  <c:v>Connecticut </c:v>
                </c:pt>
                <c:pt idx="7">
                  <c:v>Delaware </c:v>
                </c:pt>
                <c:pt idx="8">
                  <c:v>District of Columbia </c:v>
                </c:pt>
                <c:pt idx="9">
                  <c:v>Florida </c:v>
                </c:pt>
                <c:pt idx="10">
                  <c:v>Georgia </c:v>
                </c:pt>
                <c:pt idx="11">
                  <c:v>Hawaii </c:v>
                </c:pt>
                <c:pt idx="12">
                  <c:v>Idaho </c:v>
                </c:pt>
                <c:pt idx="13">
                  <c:v>Illinois </c:v>
                </c:pt>
                <c:pt idx="14">
                  <c:v>Indiana </c:v>
                </c:pt>
                <c:pt idx="15">
                  <c:v>Iowa </c:v>
                </c:pt>
                <c:pt idx="16">
                  <c:v>Kansas </c:v>
                </c:pt>
                <c:pt idx="17">
                  <c:v>Kentucky </c:v>
                </c:pt>
                <c:pt idx="18">
                  <c:v>Louisiana </c:v>
                </c:pt>
                <c:pt idx="19">
                  <c:v>Maine </c:v>
                </c:pt>
                <c:pt idx="20">
                  <c:v>Maryland </c:v>
                </c:pt>
                <c:pt idx="21">
                  <c:v>Massachusetts </c:v>
                </c:pt>
                <c:pt idx="22">
                  <c:v>Michigan </c:v>
                </c:pt>
                <c:pt idx="23">
                  <c:v>Minnesota </c:v>
                </c:pt>
                <c:pt idx="24">
                  <c:v>Mississippi </c:v>
                </c:pt>
                <c:pt idx="25">
                  <c:v>Missouri </c:v>
                </c:pt>
                <c:pt idx="26">
                  <c:v>Montana </c:v>
                </c:pt>
                <c:pt idx="27">
                  <c:v>Nebraska </c:v>
                </c:pt>
                <c:pt idx="28">
                  <c:v>Nevada </c:v>
                </c:pt>
                <c:pt idx="29">
                  <c:v>New Hampshire </c:v>
                </c:pt>
                <c:pt idx="30">
                  <c:v>New Jersey </c:v>
                </c:pt>
                <c:pt idx="31">
                  <c:v>New Mexico </c:v>
                </c:pt>
                <c:pt idx="32">
                  <c:v>New York </c:v>
                </c:pt>
                <c:pt idx="33">
                  <c:v>North Carolina </c:v>
                </c:pt>
                <c:pt idx="34">
                  <c:v>North Dakota </c:v>
                </c:pt>
                <c:pt idx="35">
                  <c:v>Ohio </c:v>
                </c:pt>
                <c:pt idx="36">
                  <c:v>Oklahoma </c:v>
                </c:pt>
                <c:pt idx="37">
                  <c:v>Oregon </c:v>
                </c:pt>
                <c:pt idx="38">
                  <c:v>Pennsylvania </c:v>
                </c:pt>
                <c:pt idx="39">
                  <c:v>Rhode Island </c:v>
                </c:pt>
                <c:pt idx="40">
                  <c:v>South Carolina </c:v>
                </c:pt>
                <c:pt idx="41">
                  <c:v>South Dakota </c:v>
                </c:pt>
                <c:pt idx="42">
                  <c:v>Tennessee </c:v>
                </c:pt>
                <c:pt idx="43">
                  <c:v>Texas </c:v>
                </c:pt>
                <c:pt idx="44">
                  <c:v>Utah </c:v>
                </c:pt>
                <c:pt idx="45">
                  <c:v>Vermont </c:v>
                </c:pt>
                <c:pt idx="46">
                  <c:v>Virginia </c:v>
                </c:pt>
                <c:pt idx="47">
                  <c:v>Washington </c:v>
                </c:pt>
                <c:pt idx="48">
                  <c:v>West Virginia </c:v>
                </c:pt>
                <c:pt idx="49">
                  <c:v>Wisconsin </c:v>
                </c:pt>
                <c:pt idx="50">
                  <c:v>Wyoming </c:v>
                </c:pt>
              </c:strCache>
            </c:strRef>
          </c:cat>
          <c:val>
            <c:numRef>
              <c:f>'3.6'!$D$5:$D$55</c:f>
              <c:numCache>
                <c:formatCode>General</c:formatCode>
                <c:ptCount val="51"/>
                <c:pt idx="0">
                  <c:v>14.4</c:v>
                </c:pt>
                <c:pt idx="1">
                  <c:v>11.5</c:v>
                </c:pt>
                <c:pt idx="2">
                  <c:v>11.5</c:v>
                </c:pt>
                <c:pt idx="3">
                  <c:v>10.199999999999999</c:v>
                </c:pt>
                <c:pt idx="4">
                  <c:v>11</c:v>
                </c:pt>
                <c:pt idx="5">
                  <c:v>9.1</c:v>
                </c:pt>
                <c:pt idx="6">
                  <c:v>10</c:v>
                </c:pt>
                <c:pt idx="7">
                  <c:v>8.1999999999999993</c:v>
                </c:pt>
                <c:pt idx="8">
                  <c:v>11.4</c:v>
                </c:pt>
                <c:pt idx="9">
                  <c:v>9.6999999999999993</c:v>
                </c:pt>
                <c:pt idx="10">
                  <c:v>8.3000000000000007</c:v>
                </c:pt>
                <c:pt idx="11">
                  <c:v>10.199999999999999</c:v>
                </c:pt>
                <c:pt idx="12">
                  <c:v>9.4</c:v>
                </c:pt>
                <c:pt idx="13">
                  <c:v>12.9</c:v>
                </c:pt>
                <c:pt idx="14">
                  <c:v>12.8</c:v>
                </c:pt>
                <c:pt idx="15">
                  <c:v>8.5</c:v>
                </c:pt>
                <c:pt idx="16">
                  <c:v>7.4</c:v>
                </c:pt>
                <c:pt idx="17">
                  <c:v>12.1</c:v>
                </c:pt>
                <c:pt idx="18">
                  <c:v>12.9</c:v>
                </c:pt>
                <c:pt idx="19">
                  <c:v>9</c:v>
                </c:pt>
                <c:pt idx="20">
                  <c:v>8.3000000000000007</c:v>
                </c:pt>
                <c:pt idx="21">
                  <c:v>10.9</c:v>
                </c:pt>
                <c:pt idx="22">
                  <c:v>16.899999999999999</c:v>
                </c:pt>
                <c:pt idx="23">
                  <c:v>9</c:v>
                </c:pt>
                <c:pt idx="24">
                  <c:v>13.7</c:v>
                </c:pt>
                <c:pt idx="25">
                  <c:v>10.5</c:v>
                </c:pt>
                <c:pt idx="26">
                  <c:v>8.6999999999999993</c:v>
                </c:pt>
                <c:pt idx="27">
                  <c:v>6.8</c:v>
                </c:pt>
                <c:pt idx="28">
                  <c:v>10.7</c:v>
                </c:pt>
                <c:pt idx="29">
                  <c:v>7.7</c:v>
                </c:pt>
                <c:pt idx="30">
                  <c:v>10.6</c:v>
                </c:pt>
                <c:pt idx="31">
                  <c:v>9.9</c:v>
                </c:pt>
                <c:pt idx="32">
                  <c:v>10.5</c:v>
                </c:pt>
                <c:pt idx="33">
                  <c:v>10.199999999999999</c:v>
                </c:pt>
                <c:pt idx="34">
                  <c:v>6.9</c:v>
                </c:pt>
                <c:pt idx="35">
                  <c:v>13.8</c:v>
                </c:pt>
                <c:pt idx="36">
                  <c:v>9.4</c:v>
                </c:pt>
                <c:pt idx="37">
                  <c:v>12.1</c:v>
                </c:pt>
                <c:pt idx="38">
                  <c:v>12.9</c:v>
                </c:pt>
                <c:pt idx="39">
                  <c:v>9.6999999999999993</c:v>
                </c:pt>
                <c:pt idx="40">
                  <c:v>11.4</c:v>
                </c:pt>
                <c:pt idx="41">
                  <c:v>5.9</c:v>
                </c:pt>
                <c:pt idx="42">
                  <c:v>12.4</c:v>
                </c:pt>
                <c:pt idx="43">
                  <c:v>9.3000000000000007</c:v>
                </c:pt>
                <c:pt idx="44">
                  <c:v>9.6999999999999993</c:v>
                </c:pt>
                <c:pt idx="45">
                  <c:v>9</c:v>
                </c:pt>
                <c:pt idx="46">
                  <c:v>7.8</c:v>
                </c:pt>
                <c:pt idx="47">
                  <c:v>12.2</c:v>
                </c:pt>
                <c:pt idx="48">
                  <c:v>18.2</c:v>
                </c:pt>
                <c:pt idx="49">
                  <c:v>11.8</c:v>
                </c:pt>
                <c:pt idx="50">
                  <c:v>10.1</c:v>
                </c:pt>
              </c:numCache>
            </c:numRef>
          </c:val>
        </c:ser>
        <c:ser>
          <c:idx val="2"/>
          <c:order val="2"/>
          <c:tx>
            <c:strRef>
              <c:f>'3.6'!$E$4</c:f>
              <c:strCache>
                <c:ptCount val="1"/>
                <c:pt idx="0">
                  <c:v>Historical Low</c:v>
                </c:pt>
              </c:strCache>
            </c:strRef>
          </c:tx>
          <c:invertIfNegative val="0"/>
          <c:cat>
            <c:strRef>
              <c:f>'3.6'!$B$5:$B$55</c:f>
              <c:strCache>
                <c:ptCount val="51"/>
                <c:pt idx="0">
                  <c:v>Alabama </c:v>
                </c:pt>
                <c:pt idx="1">
                  <c:v>Alaska </c:v>
                </c:pt>
                <c:pt idx="2">
                  <c:v>Arizona </c:v>
                </c:pt>
                <c:pt idx="3">
                  <c:v>Arkansas </c:v>
                </c:pt>
                <c:pt idx="4">
                  <c:v>California </c:v>
                </c:pt>
                <c:pt idx="5">
                  <c:v>Colorado </c:v>
                </c:pt>
                <c:pt idx="6">
                  <c:v>Connecticut </c:v>
                </c:pt>
                <c:pt idx="7">
                  <c:v>Delaware </c:v>
                </c:pt>
                <c:pt idx="8">
                  <c:v>District of Columbia </c:v>
                </c:pt>
                <c:pt idx="9">
                  <c:v>Florida </c:v>
                </c:pt>
                <c:pt idx="10">
                  <c:v>Georgia </c:v>
                </c:pt>
                <c:pt idx="11">
                  <c:v>Hawaii </c:v>
                </c:pt>
                <c:pt idx="12">
                  <c:v>Idaho </c:v>
                </c:pt>
                <c:pt idx="13">
                  <c:v>Illinois </c:v>
                </c:pt>
                <c:pt idx="14">
                  <c:v>Indiana </c:v>
                </c:pt>
                <c:pt idx="15">
                  <c:v>Iowa </c:v>
                </c:pt>
                <c:pt idx="16">
                  <c:v>Kansas </c:v>
                </c:pt>
                <c:pt idx="17">
                  <c:v>Kentucky </c:v>
                </c:pt>
                <c:pt idx="18">
                  <c:v>Louisiana </c:v>
                </c:pt>
                <c:pt idx="19">
                  <c:v>Maine </c:v>
                </c:pt>
                <c:pt idx="20">
                  <c:v>Maryland </c:v>
                </c:pt>
                <c:pt idx="21">
                  <c:v>Massachusetts </c:v>
                </c:pt>
                <c:pt idx="22">
                  <c:v>Michigan </c:v>
                </c:pt>
                <c:pt idx="23">
                  <c:v>Minnesota </c:v>
                </c:pt>
                <c:pt idx="24">
                  <c:v>Mississippi </c:v>
                </c:pt>
                <c:pt idx="25">
                  <c:v>Missouri </c:v>
                </c:pt>
                <c:pt idx="26">
                  <c:v>Montana </c:v>
                </c:pt>
                <c:pt idx="27">
                  <c:v>Nebraska </c:v>
                </c:pt>
                <c:pt idx="28">
                  <c:v>Nevada </c:v>
                </c:pt>
                <c:pt idx="29">
                  <c:v>New Hampshire </c:v>
                </c:pt>
                <c:pt idx="30">
                  <c:v>New Jersey </c:v>
                </c:pt>
                <c:pt idx="31">
                  <c:v>New Mexico </c:v>
                </c:pt>
                <c:pt idx="32">
                  <c:v>New York </c:v>
                </c:pt>
                <c:pt idx="33">
                  <c:v>North Carolina </c:v>
                </c:pt>
                <c:pt idx="34">
                  <c:v>North Dakota </c:v>
                </c:pt>
                <c:pt idx="35">
                  <c:v>Ohio </c:v>
                </c:pt>
                <c:pt idx="36">
                  <c:v>Oklahoma </c:v>
                </c:pt>
                <c:pt idx="37">
                  <c:v>Oregon </c:v>
                </c:pt>
                <c:pt idx="38">
                  <c:v>Pennsylvania </c:v>
                </c:pt>
                <c:pt idx="39">
                  <c:v>Rhode Island </c:v>
                </c:pt>
                <c:pt idx="40">
                  <c:v>South Carolina </c:v>
                </c:pt>
                <c:pt idx="41">
                  <c:v>South Dakota </c:v>
                </c:pt>
                <c:pt idx="42">
                  <c:v>Tennessee </c:v>
                </c:pt>
                <c:pt idx="43">
                  <c:v>Texas </c:v>
                </c:pt>
                <c:pt idx="44">
                  <c:v>Utah </c:v>
                </c:pt>
                <c:pt idx="45">
                  <c:v>Vermont </c:v>
                </c:pt>
                <c:pt idx="46">
                  <c:v>Virginia </c:v>
                </c:pt>
                <c:pt idx="47">
                  <c:v>Washington </c:v>
                </c:pt>
                <c:pt idx="48">
                  <c:v>West Virginia </c:v>
                </c:pt>
                <c:pt idx="49">
                  <c:v>Wisconsin </c:v>
                </c:pt>
                <c:pt idx="50">
                  <c:v>Wyoming </c:v>
                </c:pt>
              </c:strCache>
            </c:strRef>
          </c:cat>
          <c:val>
            <c:numRef>
              <c:f>'3.6'!$E$5:$E$55</c:f>
              <c:numCache>
                <c:formatCode>General</c:formatCode>
                <c:ptCount val="51"/>
                <c:pt idx="0">
                  <c:v>3.3</c:v>
                </c:pt>
                <c:pt idx="1">
                  <c:v>5.9</c:v>
                </c:pt>
                <c:pt idx="2">
                  <c:v>3.6</c:v>
                </c:pt>
                <c:pt idx="3">
                  <c:v>4.0999999999999996</c:v>
                </c:pt>
                <c:pt idx="4">
                  <c:v>4.7</c:v>
                </c:pt>
                <c:pt idx="5">
                  <c:v>2.5</c:v>
                </c:pt>
                <c:pt idx="6">
                  <c:v>2.1</c:v>
                </c:pt>
                <c:pt idx="7">
                  <c:v>2.9</c:v>
                </c:pt>
                <c:pt idx="8">
                  <c:v>4.8</c:v>
                </c:pt>
                <c:pt idx="9">
                  <c:v>3.3</c:v>
                </c:pt>
                <c:pt idx="10">
                  <c:v>3.4</c:v>
                </c:pt>
                <c:pt idx="11">
                  <c:v>2.2000000000000002</c:v>
                </c:pt>
                <c:pt idx="12">
                  <c:v>2.7</c:v>
                </c:pt>
                <c:pt idx="13">
                  <c:v>4.0999999999999996</c:v>
                </c:pt>
                <c:pt idx="14">
                  <c:v>2.6</c:v>
                </c:pt>
                <c:pt idx="15">
                  <c:v>2.6</c:v>
                </c:pt>
                <c:pt idx="16">
                  <c:v>2.9</c:v>
                </c:pt>
                <c:pt idx="17">
                  <c:v>4</c:v>
                </c:pt>
                <c:pt idx="18">
                  <c:v>3.2</c:v>
                </c:pt>
                <c:pt idx="19">
                  <c:v>3</c:v>
                </c:pt>
                <c:pt idx="20">
                  <c:v>3.3</c:v>
                </c:pt>
                <c:pt idx="21">
                  <c:v>2.7</c:v>
                </c:pt>
                <c:pt idx="22">
                  <c:v>3.2</c:v>
                </c:pt>
                <c:pt idx="23">
                  <c:v>2.5</c:v>
                </c:pt>
                <c:pt idx="24">
                  <c:v>4.9000000000000004</c:v>
                </c:pt>
                <c:pt idx="25">
                  <c:v>2.6</c:v>
                </c:pt>
                <c:pt idx="26">
                  <c:v>3.1</c:v>
                </c:pt>
                <c:pt idx="27">
                  <c:v>2.2000000000000002</c:v>
                </c:pt>
                <c:pt idx="28">
                  <c:v>4.0999999999999996</c:v>
                </c:pt>
                <c:pt idx="29">
                  <c:v>1.9</c:v>
                </c:pt>
                <c:pt idx="30">
                  <c:v>3.5</c:v>
                </c:pt>
                <c:pt idx="31">
                  <c:v>3.1</c:v>
                </c:pt>
                <c:pt idx="32">
                  <c:v>4</c:v>
                </c:pt>
                <c:pt idx="33">
                  <c:v>3.1</c:v>
                </c:pt>
                <c:pt idx="34">
                  <c:v>2.5</c:v>
                </c:pt>
                <c:pt idx="35">
                  <c:v>3.9</c:v>
                </c:pt>
                <c:pt idx="36">
                  <c:v>2.7</c:v>
                </c:pt>
                <c:pt idx="37">
                  <c:v>4.7</c:v>
                </c:pt>
                <c:pt idx="38">
                  <c:v>4</c:v>
                </c:pt>
                <c:pt idx="39">
                  <c:v>2.9</c:v>
                </c:pt>
                <c:pt idx="40">
                  <c:v>3.1</c:v>
                </c:pt>
                <c:pt idx="41">
                  <c:v>2.4</c:v>
                </c:pt>
                <c:pt idx="42">
                  <c:v>3.8</c:v>
                </c:pt>
                <c:pt idx="43">
                  <c:v>4.0999999999999996</c:v>
                </c:pt>
                <c:pt idx="44">
                  <c:v>2.4</c:v>
                </c:pt>
                <c:pt idx="45">
                  <c:v>2.2000000000000002</c:v>
                </c:pt>
                <c:pt idx="46">
                  <c:v>2.2000000000000002</c:v>
                </c:pt>
                <c:pt idx="47">
                  <c:v>4.4000000000000004</c:v>
                </c:pt>
                <c:pt idx="48">
                  <c:v>4.3</c:v>
                </c:pt>
                <c:pt idx="49">
                  <c:v>2.9</c:v>
                </c:pt>
                <c:pt idx="50">
                  <c:v>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73632"/>
        <c:axId val="167975168"/>
      </c:barChart>
      <c:catAx>
        <c:axId val="1679736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7975168"/>
        <c:crosses val="autoZero"/>
        <c:auto val="1"/>
        <c:lblAlgn val="ctr"/>
        <c:lblOffset val="100"/>
        <c:noMultiLvlLbl val="0"/>
      </c:catAx>
      <c:valAx>
        <c:axId val="16797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7973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 by Age Group</a:t>
            </a:r>
          </a:p>
        </c:rich>
      </c:tx>
      <c:layout/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'3.7'!$B$4</c:f>
              <c:strCache>
                <c:ptCount val="1"/>
                <c:pt idx="0">
                  <c:v>No Internet</c:v>
                </c:pt>
              </c:strCache>
            </c:strRef>
          </c:tx>
          <c:invertIfNegative val="0"/>
          <c:cat>
            <c:strRef>
              <c:f>'3.7'!$A$5:$A$9</c:f>
              <c:strCache>
                <c:ptCount val="5"/>
                <c:pt idx="0">
                  <c:v>    ..Under 25 years</c:v>
                </c:pt>
                <c:pt idx="1">
                  <c:v>    ..25-34 years</c:v>
                </c:pt>
                <c:pt idx="2">
                  <c:v>    ..35-44 years</c:v>
                </c:pt>
                <c:pt idx="3">
                  <c:v>    ..45-54 years</c:v>
                </c:pt>
                <c:pt idx="4">
                  <c:v>    ..55 years and older</c:v>
                </c:pt>
              </c:strCache>
            </c:strRef>
          </c:cat>
          <c:val>
            <c:numRef>
              <c:f>'3.7'!$B$5:$B$9</c:f>
              <c:numCache>
                <c:formatCode>#,##0</c:formatCode>
                <c:ptCount val="5"/>
                <c:pt idx="0">
                  <c:v>2192</c:v>
                </c:pt>
                <c:pt idx="1">
                  <c:v>5103</c:v>
                </c:pt>
                <c:pt idx="2">
                  <c:v>4931</c:v>
                </c:pt>
                <c:pt idx="3">
                  <c:v>6052</c:v>
                </c:pt>
                <c:pt idx="4">
                  <c:v>19078</c:v>
                </c:pt>
              </c:numCache>
            </c:numRef>
          </c:val>
        </c:ser>
        <c:ser>
          <c:idx val="1"/>
          <c:order val="1"/>
          <c:tx>
            <c:strRef>
              <c:f>'3.7'!$C$4</c:f>
              <c:strCache>
                <c:ptCount val="1"/>
                <c:pt idx="0">
                  <c:v>Internet</c:v>
                </c:pt>
              </c:strCache>
            </c:strRef>
          </c:tx>
          <c:invertIfNegative val="0"/>
          <c:cat>
            <c:strRef>
              <c:f>'3.7'!$A$5:$A$9</c:f>
              <c:strCache>
                <c:ptCount val="5"/>
                <c:pt idx="0">
                  <c:v>    ..Under 25 years</c:v>
                </c:pt>
                <c:pt idx="1">
                  <c:v>    ..25-34 years</c:v>
                </c:pt>
                <c:pt idx="2">
                  <c:v>    ..35-44 years</c:v>
                </c:pt>
                <c:pt idx="3">
                  <c:v>    ..45-54 years</c:v>
                </c:pt>
                <c:pt idx="4">
                  <c:v>    ..55 years and older</c:v>
                </c:pt>
              </c:strCache>
            </c:strRef>
          </c:cat>
          <c:val>
            <c:numRef>
              <c:f>'3.7'!$C$5:$C$9</c:f>
              <c:numCache>
                <c:formatCode>#,##0</c:formatCode>
                <c:ptCount val="5"/>
                <c:pt idx="0">
                  <c:v>4443</c:v>
                </c:pt>
                <c:pt idx="1">
                  <c:v>14707</c:v>
                </c:pt>
                <c:pt idx="2">
                  <c:v>17249</c:v>
                </c:pt>
                <c:pt idx="3">
                  <c:v>18982</c:v>
                </c:pt>
                <c:pt idx="4">
                  <c:v>26558</c:v>
                </c:pt>
              </c:numCache>
            </c:numRef>
          </c:val>
        </c:ser>
        <c:ser>
          <c:idx val="2"/>
          <c:order val="2"/>
          <c:tx>
            <c:strRef>
              <c:f>'3.7'!$D$4</c:f>
              <c:strCache>
                <c:ptCount val="1"/>
                <c:pt idx="0">
                  <c:v>Broadband</c:v>
                </c:pt>
              </c:strCache>
            </c:strRef>
          </c:tx>
          <c:invertIfNegative val="0"/>
          <c:cat>
            <c:strRef>
              <c:f>'3.7'!$A$5:$A$9</c:f>
              <c:strCache>
                <c:ptCount val="5"/>
                <c:pt idx="0">
                  <c:v>    ..Under 25 years</c:v>
                </c:pt>
                <c:pt idx="1">
                  <c:v>    ..25-34 years</c:v>
                </c:pt>
                <c:pt idx="2">
                  <c:v>    ..35-44 years</c:v>
                </c:pt>
                <c:pt idx="3">
                  <c:v>    ..45-54 years</c:v>
                </c:pt>
                <c:pt idx="4">
                  <c:v>    ..55 years and older</c:v>
                </c:pt>
              </c:strCache>
            </c:strRef>
          </c:cat>
          <c:val>
            <c:numRef>
              <c:f>'3.7'!$D$5:$D$9</c:f>
              <c:numCache>
                <c:formatCode>#,##0</c:formatCode>
                <c:ptCount val="5"/>
                <c:pt idx="0">
                  <c:v>4263</c:v>
                </c:pt>
                <c:pt idx="1">
                  <c:v>14095</c:v>
                </c:pt>
                <c:pt idx="2">
                  <c:v>16250</c:v>
                </c:pt>
                <c:pt idx="3">
                  <c:v>17610</c:v>
                </c:pt>
                <c:pt idx="4">
                  <c:v>23574</c:v>
                </c:pt>
              </c:numCache>
            </c:numRef>
          </c:val>
        </c:ser>
        <c:ser>
          <c:idx val="3"/>
          <c:order val="3"/>
          <c:tx>
            <c:strRef>
              <c:f>'3.7'!$E$4</c:f>
              <c:strCache>
                <c:ptCount val="1"/>
                <c:pt idx="0">
                  <c:v>Dialup</c:v>
                </c:pt>
              </c:strCache>
            </c:strRef>
          </c:tx>
          <c:invertIfNegative val="0"/>
          <c:cat>
            <c:strRef>
              <c:f>'3.7'!$A$5:$A$9</c:f>
              <c:strCache>
                <c:ptCount val="5"/>
                <c:pt idx="0">
                  <c:v>    ..Under 25 years</c:v>
                </c:pt>
                <c:pt idx="1">
                  <c:v>    ..25-34 years</c:v>
                </c:pt>
                <c:pt idx="2">
                  <c:v>    ..35-44 years</c:v>
                </c:pt>
                <c:pt idx="3">
                  <c:v>    ..45-54 years</c:v>
                </c:pt>
                <c:pt idx="4">
                  <c:v>    ..55 years and older</c:v>
                </c:pt>
              </c:strCache>
            </c:strRef>
          </c:cat>
          <c:val>
            <c:numRef>
              <c:f>'3.7'!$E$5:$E$9</c:f>
              <c:numCache>
                <c:formatCode>General</c:formatCode>
                <c:ptCount val="5"/>
                <c:pt idx="0">
                  <c:v>151</c:v>
                </c:pt>
                <c:pt idx="1">
                  <c:v>496</c:v>
                </c:pt>
                <c:pt idx="2">
                  <c:v>913</c:v>
                </c:pt>
                <c:pt idx="3" formatCode="#,##0">
                  <c:v>1255</c:v>
                </c:pt>
                <c:pt idx="4" formatCode="#,##0">
                  <c:v>2834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018688"/>
        <c:axId val="168020224"/>
      </c:barChart>
      <c:catAx>
        <c:axId val="168018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68020224"/>
        <c:crosses val="autoZero"/>
        <c:auto val="1"/>
        <c:lblAlgn val="ctr"/>
        <c:lblOffset val="100"/>
        <c:noMultiLvlLbl val="0"/>
      </c:catAx>
      <c:valAx>
        <c:axId val="16802022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68018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15</xdr:col>
      <xdr:colOff>314325</xdr:colOff>
      <xdr:row>28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6</xdr:row>
      <xdr:rowOff>9525</xdr:rowOff>
    </xdr:from>
    <xdr:to>
      <xdr:col>11</xdr:col>
      <xdr:colOff>276225</xdr:colOff>
      <xdr:row>20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0</xdr:rowOff>
    </xdr:from>
    <xdr:to>
      <xdr:col>17</xdr:col>
      <xdr:colOff>19050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180975</xdr:rowOff>
    </xdr:from>
    <xdr:to>
      <xdr:col>18</xdr:col>
      <xdr:colOff>304800</xdr:colOff>
      <xdr:row>15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12</xdr:row>
      <xdr:rowOff>47625</xdr:rowOff>
    </xdr:from>
    <xdr:to>
      <xdr:col>16</xdr:col>
      <xdr:colOff>333375</xdr:colOff>
      <xdr:row>32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11</xdr:row>
      <xdr:rowOff>114299</xdr:rowOff>
    </xdr:from>
    <xdr:to>
      <xdr:col>14</xdr:col>
      <xdr:colOff>342900</xdr:colOff>
      <xdr:row>37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476250</xdr:colOff>
      <xdr:row>1</xdr:row>
      <xdr:rowOff>180974</xdr:rowOff>
    </xdr:from>
    <xdr:to>
      <xdr:col>20</xdr:col>
      <xdr:colOff>276225</xdr:colOff>
      <xdr:row>14</xdr:row>
      <xdr:rowOff>133349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390525</xdr:colOff>
      <xdr:row>16</xdr:row>
      <xdr:rowOff>66674</xdr:rowOff>
    </xdr:from>
    <xdr:to>
      <xdr:col>20</xdr:col>
      <xdr:colOff>466725</xdr:colOff>
      <xdr:row>27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571500</xdr:colOff>
      <xdr:row>16</xdr:row>
      <xdr:rowOff>171450</xdr:rowOff>
    </xdr:from>
    <xdr:to>
      <xdr:col>18</xdr:col>
      <xdr:colOff>9525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</xdr:row>
      <xdr:rowOff>19050</xdr:rowOff>
    </xdr:from>
    <xdr:to>
      <xdr:col>4</xdr:col>
      <xdr:colOff>838200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104775</xdr:rowOff>
    </xdr:from>
    <xdr:to>
      <xdr:col>13</xdr:col>
      <xdr:colOff>323850</xdr:colOff>
      <xdr:row>16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</xdr:row>
      <xdr:rowOff>0</xdr:rowOff>
    </xdr:from>
    <xdr:to>
      <xdr:col>14</xdr:col>
      <xdr:colOff>314325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16</xdr:row>
      <xdr:rowOff>0</xdr:rowOff>
    </xdr:from>
    <xdr:to>
      <xdr:col>14</xdr:col>
      <xdr:colOff>314325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609599</xdr:colOff>
      <xdr:row>1</xdr:row>
      <xdr:rowOff>180975</xdr:rowOff>
    </xdr:from>
    <xdr:to>
      <xdr:col>15</xdr:col>
      <xdr:colOff>523874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552450</xdr:colOff>
      <xdr:row>21</xdr:row>
      <xdr:rowOff>90486</xdr:rowOff>
    </xdr:from>
    <xdr:to>
      <xdr:col>16</xdr:col>
      <xdr:colOff>514350</xdr:colOff>
      <xdr:row>36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0</xdr:row>
      <xdr:rowOff>190499</xdr:rowOff>
    </xdr:from>
    <xdr:to>
      <xdr:col>13</xdr:col>
      <xdr:colOff>228600</xdr:colOff>
      <xdr:row>17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0</xdr:row>
      <xdr:rowOff>180974</xdr:rowOff>
    </xdr:from>
    <xdr:to>
      <xdr:col>14</xdr:col>
      <xdr:colOff>438150</xdr:colOff>
      <xdr:row>17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123824</xdr:colOff>
      <xdr:row>0</xdr:row>
      <xdr:rowOff>180975</xdr:rowOff>
    </xdr:from>
    <xdr:to>
      <xdr:col>18</xdr:col>
      <xdr:colOff>304800</xdr:colOff>
      <xdr:row>24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1314450</xdr:colOff>
      <xdr:row>9</xdr:row>
      <xdr:rowOff>180975</xdr:rowOff>
    </xdr:from>
    <xdr:to>
      <xdr:col>5</xdr:col>
      <xdr:colOff>590550</xdr:colOff>
      <xdr:row>24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9</xdr:row>
      <xdr:rowOff>180974</xdr:rowOff>
    </xdr:from>
    <xdr:to>
      <xdr:col>12</xdr:col>
      <xdr:colOff>0</xdr:colOff>
      <xdr:row>24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352424</xdr:colOff>
      <xdr:row>1</xdr:row>
      <xdr:rowOff>114299</xdr:rowOff>
    </xdr:from>
    <xdr:to>
      <xdr:col>16</xdr:col>
      <xdr:colOff>571500</xdr:colOff>
      <xdr:row>24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47624</xdr:rowOff>
    </xdr:from>
    <xdr:to>
      <xdr:col>18</xdr:col>
      <xdr:colOff>533400</xdr:colOff>
      <xdr:row>19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zgur Ozluk" refreshedDate="40912.732506828703" createdVersion="3" refreshedVersion="3" minRefreshableVersion="3" recordCount="52">
  <cacheSource type="worksheet">
    <worksheetSource ref="B4:H56" sheet="3.24"/>
  </cacheSource>
  <cacheFields count="7">
    <cacheField name="Gender" numFmtId="0">
      <sharedItems count="2">
        <s v="M"/>
        <s v="F"/>
      </sharedItems>
    </cacheField>
    <cacheField name="Carrier" numFmtId="0">
      <sharedItems count="5">
        <s v="AT&amp;T"/>
        <s v="Other"/>
        <s v="Sprint"/>
        <s v="T-mobile"/>
        <s v="Verizon"/>
      </sharedItems>
    </cacheField>
    <cacheField name="Type" numFmtId="0">
      <sharedItems count="3">
        <s v="Basic"/>
        <s v="Camera"/>
        <s v="Smart"/>
      </sharedItems>
    </cacheField>
    <cacheField name="Usage" numFmtId="0">
      <sharedItems count="4">
        <s v="Average"/>
        <s v="High"/>
        <s v="Very high"/>
        <s v="Low"/>
      </sharedItems>
    </cacheField>
    <cacheField name="Signal strength" numFmtId="0">
      <sharedItems containsSemiMixedTypes="0" containsString="0" containsNumber="1" containsInteger="1" minValue="1" maxValue="5"/>
    </cacheField>
    <cacheField name="Value for the Dollar" numFmtId="0">
      <sharedItems containsSemiMixedTypes="0" containsString="0" containsNumber="1" containsInteger="1" minValue="1" maxValue="5"/>
    </cacheField>
    <cacheField name="Customer Service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Ozgur Ozluk" refreshedDate="40912.73529178241" createdVersion="3" refreshedVersion="3" minRefreshableVersion="3" recordCount="425">
  <cacheSource type="worksheet">
    <worksheetSource ref="B4:M429" sheet="3.25"/>
  </cacheSource>
  <cacheFields count="12">
    <cacheField name="Loan Purpose" numFmtId="0">
      <sharedItems count="10">
        <s v="Small Appliance"/>
        <s v="Furniture"/>
        <s v="New Car"/>
        <s v="Education"/>
        <s v="Business"/>
        <s v="Used Car"/>
        <s v="Repairs"/>
        <s v="Other"/>
        <s v="Retraining"/>
        <s v="Large Appliance"/>
      </sharedItems>
    </cacheField>
    <cacheField name="Checking " numFmtId="164">
      <sharedItems containsSemiMixedTypes="0" containsString="0" containsNumber="1" containsInteger="1" minValue="0" maxValue="19812"/>
    </cacheField>
    <cacheField name="Savings" numFmtId="164">
      <sharedItems containsSemiMixedTypes="0" containsString="0" containsNumber="1" containsInteger="1" minValue="0" maxValue="19811"/>
    </cacheField>
    <cacheField name="Months Customer" numFmtId="0">
      <sharedItems containsSemiMixedTypes="0" containsString="0" containsNumber="1" containsInteger="1" minValue="5" maxValue="73"/>
    </cacheField>
    <cacheField name="Months Employed" numFmtId="0">
      <sharedItems containsSemiMixedTypes="0" containsString="0" containsNumber="1" containsInteger="1" minValue="0" maxValue="119"/>
    </cacheField>
    <cacheField name="Gender" numFmtId="0">
      <sharedItems/>
    </cacheField>
    <cacheField name="Marital Status" numFmtId="0">
      <sharedItems count="3">
        <s v="Single"/>
        <s v="Divorced"/>
        <s v="Married"/>
      </sharedItems>
    </cacheField>
    <cacheField name="Age" numFmtId="0">
      <sharedItems containsSemiMixedTypes="0" containsString="0" containsNumber="1" containsInteger="1" minValue="18" maxValue="73"/>
    </cacheField>
    <cacheField name="Housing" numFmtId="0">
      <sharedItems count="3">
        <s v="Own"/>
        <s v="Rent"/>
        <s v="Other"/>
      </sharedItems>
    </cacheField>
    <cacheField name="Years" numFmtId="0">
      <sharedItems containsSemiMixedTypes="0" containsString="0" containsNumber="1" containsInteger="1" minValue="1" maxValue="4"/>
    </cacheField>
    <cacheField name="Job" numFmtId="0">
      <sharedItems/>
    </cacheField>
    <cacheField name="Credit Risk" numFmtId="0">
      <sharedItems count="2">
        <s v="Low"/>
        <s v="Hig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Ozgur Ozluk" refreshedDate="40912.739332407407" createdVersion="3" refreshedVersion="3" minRefreshableVersion="3" recordCount="472">
  <cacheSource type="worksheet">
    <worksheetSource ref="B4:F476" sheet="3.28"/>
  </cacheSource>
  <cacheFields count="5">
    <cacheField name="Cust ID" numFmtId="0">
      <sharedItems containsSemiMixedTypes="0" containsString="0" containsNumber="1" containsInteger="1" minValue="10001" maxValue="10472"/>
    </cacheField>
    <cacheField name="Region" numFmtId="0">
      <sharedItems count="4">
        <s v="East"/>
        <s v="West"/>
        <s v="North"/>
        <s v="South"/>
      </sharedItems>
    </cacheField>
    <cacheField name="Transaction Code" numFmtId="0">
      <sharedItems containsSemiMixedTypes="0" containsString="0" containsNumber="1" containsInteger="1" minValue="10325805" maxValue="99830378" count="472">
        <n v="93816545"/>
        <n v="74083490"/>
        <n v="64942368"/>
        <n v="70560957"/>
        <n v="35208817"/>
        <n v="20978903"/>
        <n v="80103311"/>
        <n v="14132683"/>
        <n v="40128225"/>
        <n v="49073721"/>
        <n v="57398827"/>
        <n v="34400661"/>
        <n v="54242587"/>
        <n v="62597750"/>
        <n v="51555882"/>
        <n v="54332964"/>
        <n v="26623353"/>
        <n v="78594431"/>
        <n v="89385348"/>
        <n v="69868417"/>
        <n v="59660276"/>
        <n v="25456590"/>
        <n v="93283893"/>
        <n v="45991123"/>
        <n v="79121745"/>
        <n v="80685117"/>
        <n v="56686474"/>
        <n v="25270813"/>
        <n v="59736137"/>
        <n v="79615191"/>
        <n v="55365094"/>
        <n v="79118930"/>
        <n v="84470584"/>
        <n v="71097636"/>
        <n v="73290219"/>
        <n v="92093991"/>
        <n v="11165609"/>
        <n v="79944825"/>
        <n v="59537977"/>
        <n v="37870882"/>
        <n v="59747081"/>
        <n v="33511221"/>
        <n v="69676186"/>
        <n v="72150231"/>
        <n v="64874923"/>
        <n v="79755506"/>
        <n v="43322747"/>
        <n v="57979095"/>
        <n v="96485037"/>
        <n v="85636284"/>
        <n v="42519148"/>
        <n v="59845178"/>
        <n v="47961093"/>
        <n v="32857450"/>
        <n v="23437096"/>
        <n v="23846199"/>
        <n v="15630914"/>
        <n v="64471213"/>
        <n v="70288635"/>
        <n v="46067931"/>
        <n v="73400603"/>
        <n v="31794035"/>
        <n v="72954240"/>
        <n v="12364851"/>
        <n v="19974213"/>
        <n v="68753569"/>
        <n v="77232784"/>
        <n v="94731015"/>
        <n v="49007475"/>
        <n v="71384600"/>
        <n v="15282110"/>
        <n v="87012305"/>
        <n v="27742544"/>
        <n v="97981670"/>
        <n v="83670405"/>
        <n v="99063530"/>
        <n v="25978103"/>
        <n v="81824666"/>
        <n v="86833489"/>
        <n v="73512800"/>
        <n v="11673210"/>
        <n v="76787805"/>
        <n v="34610946"/>
        <n v="69586073"/>
        <n v="87017416"/>
        <n v="37371293"/>
        <n v="27497600"/>
        <n v="29510284"/>
        <n v="40878208"/>
        <n v="83375454"/>
        <n v="61236522"/>
        <n v="68788857"/>
        <n v="58309878"/>
        <n v="84324439"/>
        <n v="90647889"/>
        <n v="31225474"/>
        <n v="79286039"/>
        <n v="69628094"/>
        <n v="19891764"/>
        <n v="21992857"/>
        <n v="40572972"/>
        <n v="80218197"/>
        <n v="72072353"/>
        <n v="44250706"/>
        <n v="31062653"/>
        <n v="84047393"/>
        <n v="59891368"/>
        <n v="47234209"/>
        <n v="47893510"/>
        <n v="23513829"/>
        <n v="20993720"/>
        <n v="58724265"/>
        <n v="47687764"/>
        <n v="53008101"/>
        <n v="68494188"/>
        <n v="40357817"/>
        <n v="91328383"/>
        <n v="51497241"/>
        <n v="42829269"/>
        <n v="56174714"/>
        <n v="17210514"/>
        <n v="40504819"/>
        <n v="58186991"/>
        <n v="46376047"/>
        <n v="95760408"/>
        <n v="73024614"/>
        <n v="63167563"/>
        <n v="83800724"/>
        <n v="11739665"/>
        <n v="74393415"/>
        <n v="30372359"/>
        <n v="47768495"/>
        <n v="74154714"/>
        <n v="33525138"/>
        <n v="84542864"/>
        <n v="24537107"/>
        <n v="74241899"/>
        <n v="33200655"/>
        <n v="89349547"/>
        <n v="83528887"/>
        <n v="21113649"/>
        <n v="35126822"/>
        <n v="98692914"/>
        <n v="96105789"/>
        <n v="72991138"/>
        <n v="77775458"/>
        <n v="71420485"/>
        <n v="55498553"/>
        <n v="93904863"/>
        <n v="37998977"/>
        <n v="24697741"/>
        <n v="77906388"/>
        <n v="79915334"/>
        <n v="50624253"/>
        <n v="32851119"/>
        <n v="79812666"/>
        <n v="45319579"/>
        <n v="44466808"/>
        <n v="26950438"/>
        <n v="66610830"/>
        <n v="45496161"/>
        <n v="57085887"/>
        <n v="86987062"/>
        <n v="75029194"/>
        <n v="16712886"/>
        <n v="39307303"/>
        <n v="41334963"/>
        <n v="58630343"/>
        <n v="87184105"/>
        <n v="35358631"/>
        <n v="55749730"/>
        <n v="62374456"/>
        <n v="84556568"/>
        <n v="57605353"/>
        <n v="45033697"/>
        <n v="33917941"/>
        <n v="39654675"/>
        <n v="47532285"/>
        <n v="85998809"/>
        <n v="34960635"/>
        <n v="85117076"/>
        <n v="67865323"/>
        <n v="55061563"/>
        <n v="58022125"/>
        <n v="25679000"/>
        <n v="35078468"/>
        <n v="75772325"/>
        <n v="25433486"/>
        <n v="65056232"/>
        <n v="96077043"/>
        <n v="68380003"/>
        <n v="92733708"/>
        <n v="17547620"/>
        <n v="95291830"/>
        <n v="49471722"/>
        <n v="70336893"/>
        <n v="44142213"/>
        <n v="69832322"/>
        <n v="54284580"/>
        <n v="69967343"/>
        <n v="70932816"/>
        <n v="74082072"/>
        <n v="92299116"/>
        <n v="33160396"/>
        <n v="22141389"/>
        <n v="43297905"/>
        <n v="72307242"/>
        <n v="66131853"/>
        <n v="71755916"/>
        <n v="55102089"/>
        <n v="25266837"/>
        <n v="17246696"/>
        <n v="55149876"/>
        <n v="66024609"/>
        <n v="74962881"/>
        <n v="66903731"/>
        <n v="71026884"/>
        <n v="86140667"/>
        <n v="97905965"/>
        <n v="40197352"/>
        <n v="43741856"/>
        <n v="78186031"/>
        <n v="58045939"/>
        <n v="16151482"/>
        <n v="16578164"/>
        <n v="96323938"/>
        <n v="77228031"/>
        <n v="10779898"/>
        <n v="85174502"/>
        <n v="73359370"/>
        <n v="10400774"/>
        <n v="69035250"/>
        <n v="45792515"/>
        <n v="28433265"/>
        <n v="55311936"/>
        <n v="64115201"/>
        <n v="66071683"/>
        <n v="97687340"/>
        <n v="41078038"/>
        <n v="55142477"/>
        <n v="41419462"/>
        <n v="39303323"/>
        <n v="95949085"/>
        <n v="28911817"/>
        <n v="36561487"/>
        <n v="71502183"/>
        <n v="54077093"/>
        <n v="92266350"/>
        <n v="60490288"/>
        <n v="72701137"/>
        <n v="32435141"/>
        <n v="48330352"/>
        <n v="17689891"/>
        <n v="67182932"/>
        <n v="97950489"/>
        <n v="50561229"/>
        <n v="70759248"/>
        <n v="77616151"/>
        <n v="79551499"/>
        <n v="90656731"/>
        <n v="33909737"/>
        <n v="63841931"/>
        <n v="30506370"/>
        <n v="81572757"/>
        <n v="70596149"/>
        <n v="95125046"/>
        <n v="10754185"/>
        <n v="88506060"/>
        <n v="80319080"/>
        <n v="27016365"/>
        <n v="80034508"/>
        <n v="76677689"/>
        <n v="96855830"/>
        <n v="54775836"/>
        <n v="18066842"/>
        <n v="28240563"/>
        <n v="24796034"/>
        <n v="60979466"/>
        <n v="44558261"/>
        <n v="49683597"/>
        <n v="70748780"/>
        <n v="80637514"/>
        <n v="77963353"/>
        <n v="55003920"/>
        <n v="66231568"/>
        <n v="49290839"/>
        <n v="65745301"/>
        <n v="18744208"/>
        <n v="52683186"/>
        <n v="87677897"/>
        <n v="78943440"/>
        <n v="92175770"/>
        <n v="32571506"/>
        <n v="11427628"/>
        <n v="92399789"/>
        <n v="63645553"/>
        <n v="11175481"/>
        <n v="71269390"/>
        <n v="97215985"/>
        <n v="50531437"/>
        <n v="94922677"/>
        <n v="17454394"/>
        <n v="84850536"/>
        <n v="32164694"/>
        <n v="88979280"/>
        <n v="21059538"/>
        <n v="12677778"/>
        <n v="77758706"/>
        <n v="14512758"/>
        <n v="23076219"/>
        <n v="71350323"/>
        <n v="60395312"/>
        <n v="38530736"/>
        <n v="16039556"/>
        <n v="93353650"/>
        <n v="14150787"/>
        <n v="97279689"/>
        <n v="65882511"/>
        <n v="88066592"/>
        <n v="82643293"/>
        <n v="97730191"/>
        <n v="59686740"/>
        <n v="93594435"/>
        <n v="82961120"/>
        <n v="97623213"/>
        <n v="14765562"/>
        <n v="85470735"/>
        <n v="55160635"/>
        <n v="90852426"/>
        <n v="15945216"/>
        <n v="96688991"/>
        <n v="31841597"/>
        <n v="69450143"/>
        <n v="43384272"/>
        <n v="65292790"/>
        <n v="71336291"/>
        <n v="99300859"/>
        <n v="81921349"/>
        <n v="40237279"/>
        <n v="38167466"/>
        <n v="88466601"/>
        <n v="27965385"/>
        <n v="80215999"/>
        <n v="12222505"/>
        <n v="64014515"/>
        <n v="90818758"/>
        <n v="94873280"/>
        <n v="73200296"/>
        <n v="38960810"/>
        <n v="88326061"/>
        <n v="41691635"/>
        <n v="58121431"/>
        <n v="55259994"/>
        <n v="61072223"/>
        <n v="17256670"/>
        <n v="98206099"/>
        <n v="43063718"/>
        <n v="67151337"/>
        <n v="39969279"/>
        <n v="58790759"/>
        <n v="45790914"/>
        <n v="85351233"/>
        <n v="40331224"/>
        <n v="13065288"/>
        <n v="30370343"/>
        <n v="38342520"/>
        <n v="37778643"/>
        <n v="21005551"/>
        <n v="80160243"/>
        <n v="70859272"/>
        <n v="41514905"/>
        <n v="68986646"/>
        <n v="51423763"/>
        <n v="78615837"/>
        <n v="95641106"/>
        <n v="40892422"/>
        <n v="70431710"/>
        <n v="95673115"/>
        <n v="72527223"/>
        <n v="77577648"/>
        <n v="26849225"/>
        <n v="27508938"/>
        <n v="43095105"/>
        <n v="70978581"/>
        <n v="72898757"/>
        <n v="56976893"/>
        <n v="35119351"/>
        <n v="65437162"/>
        <n v="70003314"/>
        <n v="54664522"/>
        <n v="10325805"/>
        <n v="28672617"/>
        <n v="21364705"/>
        <n v="44719881"/>
        <n v="42164058"/>
        <n v="68675115"/>
        <n v="48712948"/>
        <n v="93152672"/>
        <n v="12824694"/>
        <n v="73484989"/>
        <n v="79418802"/>
        <n v="85598102"/>
        <n v="81254753"/>
        <n v="97869460"/>
        <n v="19446725"/>
        <n v="12075708"/>
        <n v="87645248"/>
        <n v="88351358"/>
        <n v="86741411"/>
        <n v="85689748"/>
        <n v="39676844"/>
        <n v="59845402"/>
        <n v="39267241"/>
        <n v="82025542"/>
        <n v="16559991"/>
        <n v="80278554"/>
        <n v="30257860"/>
        <n v="46744434"/>
        <n v="49155614"/>
        <n v="53795790"/>
        <n v="75332091"/>
        <n v="83194866"/>
        <n v="33911548"/>
        <n v="20917768"/>
        <n v="63888401"/>
        <n v="99361092"/>
        <n v="39373058"/>
        <n v="91945826"/>
        <n v="39442197"/>
        <n v="96995760"/>
        <n v="99830378"/>
        <n v="97898924"/>
        <n v="48100304"/>
        <n v="61029935"/>
        <n v="74335115"/>
        <n v="94386287"/>
        <n v="94086275"/>
        <n v="59470574"/>
        <n v="20030922"/>
        <n v="45769254"/>
        <n v="94775848"/>
        <n v="98078573"/>
        <n v="48152632"/>
        <n v="44336631"/>
        <n v="74850396"/>
        <n v="85688947"/>
        <n v="83549993"/>
        <n v="62629771"/>
        <n v="76032910"/>
        <n v="78837536"/>
        <n v="61532595"/>
        <n v="50289683"/>
        <n v="56319779"/>
        <n v="26242351"/>
        <n v="80577738"/>
        <n v="81079401"/>
        <n v="17165782"/>
        <n v="90636722"/>
        <n v="43626259"/>
        <n v="61496170"/>
        <n v="16101751"/>
        <n v="55348039"/>
        <n v="50785284"/>
        <n v="92997267"/>
        <n v="30255549"/>
        <n v="85660114"/>
        <n v="43913307"/>
        <n v="47286881"/>
        <n v="62265606"/>
        <n v="63133211"/>
        <n v="24646414"/>
        <n v="65043803"/>
      </sharedItems>
    </cacheField>
    <cacheField name="Amount" numFmtId="0">
      <sharedItems containsSemiMixedTypes="0" containsString="0" containsNumber="1" minValue="15.08" maxValue="247.14" count="399">
        <n v="20.190000000000001"/>
        <n v="17.850000000000001"/>
        <n v="23.98"/>
        <n v="23.51"/>
        <n v="15.33"/>
        <n v="17.3"/>
        <n v="177.72"/>
        <n v="21.76"/>
        <n v="15.92"/>
        <n v="23.39"/>
        <n v="24.45"/>
        <n v="20.39"/>
        <n v="19.54"/>
        <n v="151.66999999999999"/>
        <n v="21.01"/>
        <n v="22.91"/>
        <n v="19.510000000000002"/>
        <n v="20.16"/>
        <n v="17.53"/>
        <n v="17.739999999999998"/>
        <n v="17.16"/>
        <n v="205.58"/>
        <n v="18.12"/>
        <n v="20.04"/>
        <n v="23.21"/>
        <n v="22.79"/>
        <n v="16.91"/>
        <n v="20.22"/>
        <n v="18.36"/>
        <n v="206.8"/>
        <n v="17.95"/>
        <n v="18.29"/>
        <n v="18.55"/>
        <n v="18.82"/>
        <n v="16.350000000000001"/>
        <n v="16.3"/>
        <n v="217"/>
        <n v="16.149999999999999"/>
        <n v="18.78"/>
        <n v="150.99"/>
        <n v="21.39"/>
        <n v="16.600000000000001"/>
        <n v="23.81"/>
        <n v="15.87"/>
        <n v="20.82"/>
        <n v="21.15"/>
        <n v="19.66"/>
        <n v="21.02"/>
        <n v="23.13"/>
        <n v="15.17"/>
        <n v="209.51"/>
        <n v="16.03"/>
        <n v="16.170000000000002"/>
        <n v="18.37"/>
        <n v="15.96"/>
        <n v="19.29"/>
        <n v="16.489999999999998"/>
        <n v="18.22"/>
        <n v="18.32"/>
        <n v="23.77"/>
        <n v="24.35"/>
        <n v="20.13"/>
        <n v="20.77"/>
        <n v="16.98"/>
        <n v="19.399999999999999"/>
        <n v="23.49"/>
        <n v="15.58"/>
        <n v="21.94"/>
        <n v="229.73"/>
        <n v="16.059999999999999"/>
        <n v="22.21"/>
        <n v="21.58"/>
        <n v="16.09"/>
        <n v="16.100000000000001"/>
        <n v="15.95"/>
        <n v="17.77"/>
        <n v="19.3"/>
        <n v="21.75"/>
        <n v="20.51"/>
        <n v="16.14"/>
        <n v="157.76"/>
        <n v="21.55"/>
        <n v="21.85"/>
        <n v="21.7"/>
        <n v="20.309999999999999"/>
        <n v="23.62"/>
        <n v="216.37"/>
        <n v="21.99"/>
        <n v="18.2"/>
        <n v="17.309999999999999"/>
        <n v="23.94"/>
        <n v="174.25"/>
        <n v="20.260000000000002"/>
        <n v="18.73"/>
        <n v="22.88"/>
        <n v="19.149999999999999"/>
        <n v="20.61"/>
        <n v="16.43"/>
        <n v="21.1"/>
        <n v="21.64"/>
        <n v="18.059999999999999"/>
        <n v="19.350000000000001"/>
        <n v="23.7"/>
        <n v="18.93"/>
        <n v="16.829999999999998"/>
        <n v="22.19"/>
        <n v="23.9"/>
        <n v="17.47"/>
        <n v="209.37"/>
        <n v="18"/>
        <n v="22.83"/>
        <n v="22.06"/>
        <n v="15.22"/>
        <n v="20.6"/>
        <n v="18.25"/>
        <n v="174.18"/>
        <n v="19.579999999999998"/>
        <n v="17.91"/>
        <n v="22.9"/>
        <n v="22.26"/>
        <n v="19.04"/>
        <n v="17.420000000000002"/>
        <n v="18.54"/>
        <n v="19.739999999999998"/>
        <n v="22.03"/>
        <n v="236.49"/>
        <n v="23.73"/>
        <n v="19.96"/>
        <n v="20.75"/>
        <n v="22.37"/>
        <n v="24.03"/>
        <n v="24.59"/>
        <n v="155.91"/>
        <n v="15.71"/>
        <n v="15.19"/>
        <n v="21.35"/>
        <n v="19.47"/>
        <n v="21.49"/>
        <n v="22.2"/>
        <n v="15.16"/>
        <n v="24.65"/>
        <n v="24.88"/>
        <n v="17.489999999999998"/>
        <n v="19.71"/>
        <n v="17.329999999999998"/>
        <n v="15.56"/>
        <n v="18.940000000000001"/>
        <n v="22.86"/>
        <n v="15.18"/>
        <n v="22.46"/>
        <n v="22.17"/>
        <n v="234.63"/>
        <n v="24.97"/>
        <n v="15.72"/>
        <n v="22.59"/>
        <n v="15.59"/>
        <n v="190.81"/>
        <n v="21.12"/>
        <n v="24.6"/>
        <n v="21.22"/>
        <n v="21.78"/>
        <n v="16.54"/>
        <n v="177.32"/>
        <n v="21.5"/>
        <n v="19.43"/>
        <n v="18.100000000000001"/>
        <n v="24.4"/>
        <n v="19.37"/>
        <n v="19.170000000000002"/>
        <n v="241.77"/>
        <n v="19.649999999999999"/>
        <n v="19.88"/>
        <n v="15.08"/>
        <n v="23.74"/>
        <n v="19.440000000000001"/>
        <n v="17.7"/>
        <n v="16.989999999999998"/>
        <n v="16.13"/>
        <n v="24.8"/>
        <n v="17.52"/>
        <n v="23.63"/>
        <n v="23.03"/>
        <n v="21.03"/>
        <n v="21.88"/>
        <n v="24.86"/>
        <n v="21.43"/>
        <n v="16.32"/>
        <n v="17.2"/>
        <n v="17.87"/>
        <n v="17.27"/>
        <n v="19.760000000000002"/>
        <n v="17.100000000000001"/>
        <n v="15.66"/>
        <n v="15.81"/>
        <n v="18.75"/>
        <n v="192.41"/>
        <n v="242.52"/>
        <n v="20.399999999999999"/>
        <n v="24.71"/>
        <n v="22.39"/>
        <n v="226.15"/>
        <n v="20.67"/>
        <n v="21.72"/>
        <n v="16.34"/>
        <n v="19.190000000000001"/>
        <n v="19.21"/>
        <n v="20.87"/>
        <n v="23.58"/>
        <n v="15.34"/>
        <n v="216.2"/>
        <n v="23.59"/>
        <n v="20.440000000000001"/>
        <n v="22.05"/>
        <n v="20.420000000000002"/>
        <n v="20.49"/>
        <n v="161.46"/>
        <n v="19.690000000000001"/>
        <n v="24.16"/>
        <n v="22.8"/>
        <n v="243.7"/>
        <n v="210.38"/>
        <n v="161.5"/>
        <n v="21.92"/>
        <n v="23.75"/>
        <n v="21.67"/>
        <n v="22.04"/>
        <n v="17.829999999999998"/>
        <n v="23.6"/>
        <n v="19.899999999999999"/>
        <n v="209.2"/>
        <n v="24"/>
        <n v="17.809999999999999"/>
        <n v="24.77"/>
        <n v="21"/>
        <n v="191.43"/>
        <n v="24.52"/>
        <n v="17.34"/>
        <n v="17.190000000000001"/>
        <n v="22.55"/>
        <n v="15.35"/>
        <n v="23.2"/>
        <n v="241.65"/>
        <n v="242.4"/>
        <n v="23.01"/>
        <n v="17.22"/>
        <n v="15.45"/>
        <n v="17.41"/>
        <n v="157.86000000000001"/>
        <n v="18.170000000000002"/>
        <n v="17.239999999999998"/>
        <n v="23.91"/>
        <n v="22.12"/>
        <n v="15.25"/>
        <n v="20.28"/>
        <n v="20.329999999999998"/>
        <n v="16.899999999999999"/>
        <n v="16.47"/>
        <n v="21.18"/>
        <n v="15.86"/>
        <n v="24.42"/>
        <n v="222.38"/>
        <n v="188.85"/>
        <n v="15.32"/>
        <n v="20.97"/>
        <n v="15.4"/>
        <n v="23.08"/>
        <n v="23.4"/>
        <n v="22.65"/>
        <n v="24.61"/>
        <n v="18.57"/>
        <n v="19.95"/>
        <n v="15.61"/>
        <n v="19.13"/>
        <n v="231.23"/>
        <n v="244.75"/>
        <n v="21.36"/>
        <n v="21.83"/>
        <n v="17.510000000000002"/>
        <n v="23.29"/>
        <n v="18.350000000000001"/>
        <n v="23.06"/>
        <n v="19.809999999999999"/>
        <n v="162.74"/>
        <n v="16.86"/>
        <n v="23.31"/>
        <n v="22.92"/>
        <n v="22.84"/>
        <n v="16.97"/>
        <n v="188.16"/>
        <n v="22.57"/>
        <n v="246.67"/>
        <n v="19.829999999999998"/>
        <n v="19.09"/>
        <n v="16.52"/>
        <n v="22.31"/>
        <n v="19.52"/>
        <n v="24.79"/>
        <n v="18.84"/>
        <n v="24.58"/>
        <n v="17.350000000000001"/>
        <n v="18.809999999999999"/>
        <n v="20.079999999999998"/>
        <n v="24.54"/>
        <n v="24.81"/>
        <n v="15.94"/>
        <n v="15.55"/>
        <n v="19.2"/>
        <n v="22.51"/>
        <n v="23.45"/>
        <n v="17.68"/>
        <n v="22.11"/>
        <n v="18.41"/>
        <n v="17.079999999999998"/>
        <n v="15.77"/>
        <n v="22.41"/>
        <n v="20.63"/>
        <n v="18.14"/>
        <n v="20.18"/>
        <n v="177.3"/>
        <n v="203.72"/>
        <n v="15.54"/>
        <n v="17.5"/>
        <n v="21.32"/>
        <n v="150.86000000000001"/>
        <n v="17.39"/>
        <n v="23.87"/>
        <n v="21.53"/>
        <n v="19.64"/>
        <n v="18.27"/>
        <n v="19.27"/>
        <n v="199.18"/>
        <n v="19.989999999999998"/>
        <n v="18.440000000000001"/>
        <n v="20.88"/>
        <n v="197.43"/>
        <n v="20.32"/>
        <n v="16.82"/>
        <n v="16.79"/>
        <n v="22.53"/>
        <n v="21.68"/>
        <n v="23.54"/>
        <n v="17.670000000000002"/>
        <n v="15.27"/>
        <n v="18.739999999999998"/>
        <n v="18.11"/>
        <n v="20.73"/>
        <n v="17.38"/>
        <n v="24.66"/>
        <n v="24.24"/>
        <n v="19.79"/>
        <n v="19.97"/>
        <n v="22.99"/>
        <n v="153.83000000000001"/>
        <n v="15.2"/>
        <n v="16.010000000000002"/>
        <n v="18.88"/>
        <n v="21.54"/>
        <n v="24.11"/>
        <n v="23.97"/>
        <n v="18.190000000000001"/>
        <n v="17.28"/>
        <n v="24.84"/>
        <n v="23.47"/>
        <n v="16.649999999999999"/>
        <n v="22.64"/>
        <n v="16.66"/>
        <n v="21.29"/>
        <n v="160.78"/>
        <n v="169.79"/>
        <n v="23.64"/>
        <n v="18.920000000000002"/>
        <n v="23.96"/>
        <n v="18.53"/>
        <n v="24.44"/>
        <n v="21.81"/>
        <n v="18.399999999999999"/>
        <n v="23.88"/>
        <n v="17.760000000000002"/>
        <n v="18.87"/>
        <n v="18.77"/>
        <n v="18.600000000000001"/>
        <n v="152.27000000000001"/>
        <n v="20.83"/>
        <n v="21.47"/>
        <n v="218.6"/>
        <n v="163.37"/>
        <n v="24.78"/>
        <n v="17.010000000000002"/>
        <n v="20.68"/>
        <n v="21.2"/>
        <n v="247.14"/>
        <n v="19.100000000000001"/>
        <n v="19.02"/>
        <n v="168.1"/>
        <n v="23.89"/>
        <n v="16.73"/>
        <n v="17.88"/>
        <n v="15.62"/>
        <n v="20.58"/>
      </sharedItems>
    </cacheField>
    <cacheField name="Product" numFmtId="0">
      <sharedItems count="2">
        <s v="DVD"/>
        <s v="Boo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x v="0"/>
    <x v="0"/>
    <x v="0"/>
    <x v="0"/>
    <n v="3"/>
    <n v="3"/>
    <n v="3"/>
  </r>
  <r>
    <x v="0"/>
    <x v="0"/>
    <x v="1"/>
    <x v="0"/>
    <n v="5"/>
    <n v="4"/>
    <n v="5"/>
  </r>
  <r>
    <x v="0"/>
    <x v="0"/>
    <x v="2"/>
    <x v="1"/>
    <n v="5"/>
    <n v="4"/>
    <n v="4"/>
  </r>
  <r>
    <x v="0"/>
    <x v="0"/>
    <x v="2"/>
    <x v="1"/>
    <n v="5"/>
    <n v="4"/>
    <n v="2"/>
  </r>
  <r>
    <x v="0"/>
    <x v="0"/>
    <x v="0"/>
    <x v="0"/>
    <n v="3"/>
    <n v="3"/>
    <n v="2"/>
  </r>
  <r>
    <x v="0"/>
    <x v="0"/>
    <x v="1"/>
    <x v="2"/>
    <n v="2"/>
    <n v="1"/>
    <n v="3"/>
  </r>
  <r>
    <x v="0"/>
    <x v="0"/>
    <x v="2"/>
    <x v="0"/>
    <n v="4"/>
    <n v="4"/>
    <n v="4"/>
  </r>
  <r>
    <x v="0"/>
    <x v="0"/>
    <x v="2"/>
    <x v="2"/>
    <n v="2"/>
    <n v="3"/>
    <n v="3"/>
  </r>
  <r>
    <x v="0"/>
    <x v="0"/>
    <x v="1"/>
    <x v="0"/>
    <n v="2"/>
    <n v="4"/>
    <n v="3"/>
  </r>
  <r>
    <x v="1"/>
    <x v="0"/>
    <x v="1"/>
    <x v="2"/>
    <n v="3"/>
    <n v="3"/>
    <n v="3"/>
  </r>
  <r>
    <x v="0"/>
    <x v="0"/>
    <x v="1"/>
    <x v="0"/>
    <n v="5"/>
    <n v="5"/>
    <n v="3"/>
  </r>
  <r>
    <x v="0"/>
    <x v="0"/>
    <x v="2"/>
    <x v="2"/>
    <n v="5"/>
    <n v="5"/>
    <n v="2"/>
  </r>
  <r>
    <x v="1"/>
    <x v="0"/>
    <x v="1"/>
    <x v="0"/>
    <n v="4"/>
    <n v="3"/>
    <n v="3"/>
  </r>
  <r>
    <x v="0"/>
    <x v="0"/>
    <x v="1"/>
    <x v="0"/>
    <n v="4"/>
    <n v="2"/>
    <n v="4"/>
  </r>
  <r>
    <x v="1"/>
    <x v="0"/>
    <x v="1"/>
    <x v="2"/>
    <n v="2"/>
    <n v="4"/>
    <n v="1"/>
  </r>
  <r>
    <x v="0"/>
    <x v="0"/>
    <x v="0"/>
    <x v="3"/>
    <n v="3"/>
    <n v="3"/>
    <n v="3"/>
  </r>
  <r>
    <x v="1"/>
    <x v="0"/>
    <x v="1"/>
    <x v="0"/>
    <n v="2"/>
    <n v="4"/>
    <n v="3"/>
  </r>
  <r>
    <x v="0"/>
    <x v="0"/>
    <x v="2"/>
    <x v="2"/>
    <n v="4"/>
    <n v="3"/>
    <n v="5"/>
  </r>
  <r>
    <x v="0"/>
    <x v="0"/>
    <x v="2"/>
    <x v="2"/>
    <n v="3"/>
    <n v="4"/>
    <n v="4"/>
  </r>
  <r>
    <x v="0"/>
    <x v="0"/>
    <x v="1"/>
    <x v="0"/>
    <n v="3"/>
    <n v="3"/>
    <n v="4"/>
  </r>
  <r>
    <x v="1"/>
    <x v="0"/>
    <x v="2"/>
    <x v="2"/>
    <n v="3"/>
    <n v="2"/>
    <n v="3"/>
  </r>
  <r>
    <x v="1"/>
    <x v="0"/>
    <x v="2"/>
    <x v="2"/>
    <n v="4"/>
    <n v="3"/>
    <n v="4"/>
  </r>
  <r>
    <x v="1"/>
    <x v="0"/>
    <x v="1"/>
    <x v="2"/>
    <n v="3"/>
    <n v="2"/>
    <n v="3"/>
  </r>
  <r>
    <x v="0"/>
    <x v="0"/>
    <x v="2"/>
    <x v="2"/>
    <n v="3"/>
    <n v="3"/>
    <n v="1"/>
  </r>
  <r>
    <x v="0"/>
    <x v="0"/>
    <x v="1"/>
    <x v="2"/>
    <n v="4"/>
    <n v="3"/>
    <n v="3"/>
  </r>
  <r>
    <x v="1"/>
    <x v="0"/>
    <x v="1"/>
    <x v="3"/>
    <n v="4"/>
    <n v="2"/>
    <n v="3"/>
  </r>
  <r>
    <x v="0"/>
    <x v="1"/>
    <x v="0"/>
    <x v="0"/>
    <n v="3"/>
    <n v="3"/>
    <n v="5"/>
  </r>
  <r>
    <x v="0"/>
    <x v="1"/>
    <x v="0"/>
    <x v="2"/>
    <n v="4"/>
    <n v="3"/>
    <n v="3"/>
  </r>
  <r>
    <x v="0"/>
    <x v="1"/>
    <x v="0"/>
    <x v="2"/>
    <n v="1"/>
    <n v="3"/>
    <n v="4"/>
  </r>
  <r>
    <x v="0"/>
    <x v="1"/>
    <x v="0"/>
    <x v="3"/>
    <n v="4"/>
    <n v="4"/>
    <n v="2"/>
  </r>
  <r>
    <x v="0"/>
    <x v="1"/>
    <x v="2"/>
    <x v="0"/>
    <n v="1"/>
    <n v="2"/>
    <n v="4"/>
  </r>
  <r>
    <x v="1"/>
    <x v="1"/>
    <x v="0"/>
    <x v="0"/>
    <n v="2"/>
    <n v="3"/>
    <n v="3"/>
  </r>
  <r>
    <x v="0"/>
    <x v="1"/>
    <x v="1"/>
    <x v="0"/>
    <n v="3"/>
    <n v="3"/>
    <n v="3"/>
  </r>
  <r>
    <x v="1"/>
    <x v="1"/>
    <x v="1"/>
    <x v="0"/>
    <n v="2"/>
    <n v="3"/>
    <n v="3"/>
  </r>
  <r>
    <x v="0"/>
    <x v="1"/>
    <x v="1"/>
    <x v="0"/>
    <n v="4"/>
    <n v="3"/>
    <n v="4"/>
  </r>
  <r>
    <x v="0"/>
    <x v="2"/>
    <x v="2"/>
    <x v="2"/>
    <n v="3"/>
    <n v="5"/>
    <n v="4"/>
  </r>
  <r>
    <x v="0"/>
    <x v="2"/>
    <x v="2"/>
    <x v="2"/>
    <n v="3"/>
    <n v="5"/>
    <n v="3"/>
  </r>
  <r>
    <x v="1"/>
    <x v="2"/>
    <x v="2"/>
    <x v="0"/>
    <n v="2"/>
    <n v="5"/>
    <n v="4"/>
  </r>
  <r>
    <x v="1"/>
    <x v="2"/>
    <x v="2"/>
    <x v="0"/>
    <n v="3"/>
    <n v="5"/>
    <n v="4"/>
  </r>
  <r>
    <x v="0"/>
    <x v="2"/>
    <x v="1"/>
    <x v="0"/>
    <n v="3"/>
    <n v="4"/>
    <n v="4"/>
  </r>
  <r>
    <x v="1"/>
    <x v="3"/>
    <x v="0"/>
    <x v="3"/>
    <n v="3"/>
    <n v="4"/>
    <n v="4"/>
  </r>
  <r>
    <x v="0"/>
    <x v="3"/>
    <x v="0"/>
    <x v="0"/>
    <n v="3"/>
    <n v="4"/>
    <n v="3"/>
  </r>
  <r>
    <x v="0"/>
    <x v="4"/>
    <x v="0"/>
    <x v="3"/>
    <n v="3"/>
    <n v="3"/>
    <n v="4"/>
  </r>
  <r>
    <x v="1"/>
    <x v="4"/>
    <x v="1"/>
    <x v="2"/>
    <n v="3"/>
    <n v="4"/>
    <n v="3"/>
  </r>
  <r>
    <x v="1"/>
    <x v="4"/>
    <x v="1"/>
    <x v="2"/>
    <n v="4"/>
    <n v="3"/>
    <n v="1"/>
  </r>
  <r>
    <x v="0"/>
    <x v="4"/>
    <x v="2"/>
    <x v="0"/>
    <n v="4"/>
    <n v="3"/>
    <n v="3"/>
  </r>
  <r>
    <x v="1"/>
    <x v="4"/>
    <x v="2"/>
    <x v="2"/>
    <n v="4"/>
    <n v="3"/>
    <n v="2"/>
  </r>
  <r>
    <x v="0"/>
    <x v="4"/>
    <x v="2"/>
    <x v="2"/>
    <n v="5"/>
    <n v="5"/>
    <n v="5"/>
  </r>
  <r>
    <x v="0"/>
    <x v="4"/>
    <x v="0"/>
    <x v="0"/>
    <n v="4"/>
    <n v="2"/>
    <n v="4"/>
  </r>
  <r>
    <x v="1"/>
    <x v="4"/>
    <x v="2"/>
    <x v="0"/>
    <n v="3"/>
    <n v="3"/>
    <n v="3"/>
  </r>
  <r>
    <x v="0"/>
    <x v="4"/>
    <x v="2"/>
    <x v="2"/>
    <n v="4"/>
    <n v="4"/>
    <n v="2"/>
  </r>
  <r>
    <x v="1"/>
    <x v="4"/>
    <x v="2"/>
    <x v="2"/>
    <n v="4"/>
    <n v="5"/>
    <n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5">
  <r>
    <x v="0"/>
    <n v="0"/>
    <n v="739"/>
    <n v="13"/>
    <n v="12"/>
    <s v="M"/>
    <x v="0"/>
    <n v="23"/>
    <x v="0"/>
    <n v="3"/>
    <s v="Unskilled"/>
    <x v="0"/>
  </r>
  <r>
    <x v="1"/>
    <n v="0"/>
    <n v="1230"/>
    <n v="25"/>
    <n v="0"/>
    <s v="M"/>
    <x v="1"/>
    <n v="32"/>
    <x v="0"/>
    <n v="1"/>
    <s v="Skilled"/>
    <x v="1"/>
  </r>
  <r>
    <x v="2"/>
    <n v="0"/>
    <n v="389"/>
    <n v="19"/>
    <n v="119"/>
    <s v="M"/>
    <x v="0"/>
    <n v="38"/>
    <x v="0"/>
    <n v="4"/>
    <s v="Management"/>
    <x v="1"/>
  </r>
  <r>
    <x v="1"/>
    <n v="638"/>
    <n v="347"/>
    <n v="13"/>
    <n v="14"/>
    <s v="M"/>
    <x v="0"/>
    <n v="36"/>
    <x v="0"/>
    <n v="2"/>
    <s v="Unskilled"/>
    <x v="1"/>
  </r>
  <r>
    <x v="3"/>
    <n v="963"/>
    <n v="4754"/>
    <n v="40"/>
    <n v="45"/>
    <s v="M"/>
    <x v="0"/>
    <n v="31"/>
    <x v="1"/>
    <n v="3"/>
    <s v="Skilled"/>
    <x v="0"/>
  </r>
  <r>
    <x v="1"/>
    <n v="2827"/>
    <n v="0"/>
    <n v="11"/>
    <n v="13"/>
    <s v="M"/>
    <x v="2"/>
    <n v="25"/>
    <x v="0"/>
    <n v="1"/>
    <s v="Skilled"/>
    <x v="0"/>
  </r>
  <r>
    <x v="2"/>
    <n v="0"/>
    <n v="229"/>
    <n v="13"/>
    <n v="16"/>
    <s v="M"/>
    <x v="2"/>
    <n v="26"/>
    <x v="0"/>
    <n v="3"/>
    <s v="Unskilled"/>
    <x v="0"/>
  </r>
  <r>
    <x v="4"/>
    <n v="0"/>
    <n v="533"/>
    <n v="14"/>
    <n v="2"/>
    <s v="M"/>
    <x v="0"/>
    <n v="27"/>
    <x v="0"/>
    <n v="1"/>
    <s v="Unskilled"/>
    <x v="0"/>
  </r>
  <r>
    <x v="0"/>
    <n v="6509"/>
    <n v="493"/>
    <n v="37"/>
    <n v="9"/>
    <s v="M"/>
    <x v="0"/>
    <n v="25"/>
    <x v="0"/>
    <n v="2"/>
    <s v="Skilled"/>
    <x v="1"/>
  </r>
  <r>
    <x v="0"/>
    <n v="966"/>
    <n v="0"/>
    <n v="25"/>
    <n v="4"/>
    <s v="F"/>
    <x v="1"/>
    <n v="43"/>
    <x v="0"/>
    <n v="1"/>
    <s v="Skilled"/>
    <x v="1"/>
  </r>
  <r>
    <x v="4"/>
    <n v="0"/>
    <n v="989"/>
    <n v="49"/>
    <n v="0"/>
    <s v="M"/>
    <x v="0"/>
    <n v="32"/>
    <x v="1"/>
    <n v="2"/>
    <s v="Management"/>
    <x v="1"/>
  </r>
  <r>
    <x v="2"/>
    <n v="0"/>
    <n v="3305"/>
    <n v="11"/>
    <n v="15"/>
    <s v="M"/>
    <x v="0"/>
    <n v="34"/>
    <x v="1"/>
    <n v="2"/>
    <s v="Unskilled"/>
    <x v="0"/>
  </r>
  <r>
    <x v="4"/>
    <n v="322"/>
    <n v="578"/>
    <n v="10"/>
    <n v="14"/>
    <s v="M"/>
    <x v="2"/>
    <n v="26"/>
    <x v="0"/>
    <n v="1"/>
    <s v="Skilled"/>
    <x v="0"/>
  </r>
  <r>
    <x v="2"/>
    <n v="0"/>
    <n v="821"/>
    <n v="25"/>
    <n v="63"/>
    <s v="M"/>
    <x v="0"/>
    <n v="44"/>
    <x v="0"/>
    <n v="1"/>
    <s v="Skilled"/>
    <x v="1"/>
  </r>
  <r>
    <x v="2"/>
    <n v="396"/>
    <n v="228"/>
    <n v="13"/>
    <n v="26"/>
    <s v="M"/>
    <x v="0"/>
    <n v="46"/>
    <x v="0"/>
    <n v="3"/>
    <s v="Unskilled"/>
    <x v="0"/>
  </r>
  <r>
    <x v="5"/>
    <n v="0"/>
    <n v="129"/>
    <n v="31"/>
    <n v="8"/>
    <s v="M"/>
    <x v="1"/>
    <n v="39"/>
    <x v="0"/>
    <n v="4"/>
    <s v="Management"/>
    <x v="0"/>
  </r>
  <r>
    <x v="1"/>
    <n v="652"/>
    <n v="732"/>
    <n v="49"/>
    <n v="4"/>
    <s v="F"/>
    <x v="1"/>
    <n v="25"/>
    <x v="0"/>
    <n v="2"/>
    <s v="Skilled"/>
    <x v="1"/>
  </r>
  <r>
    <x v="2"/>
    <n v="708"/>
    <n v="683"/>
    <n v="13"/>
    <n v="33"/>
    <s v="M"/>
    <x v="0"/>
    <n v="31"/>
    <x v="0"/>
    <n v="2"/>
    <s v="Skilled"/>
    <x v="0"/>
  </r>
  <r>
    <x v="6"/>
    <n v="207"/>
    <n v="0"/>
    <n v="28"/>
    <n v="116"/>
    <s v="M"/>
    <x v="0"/>
    <n v="47"/>
    <x v="0"/>
    <n v="4"/>
    <s v="Skilled"/>
    <x v="0"/>
  </r>
  <r>
    <x v="3"/>
    <n v="287"/>
    <n v="12348"/>
    <n v="7"/>
    <n v="2"/>
    <s v="F"/>
    <x v="1"/>
    <n v="23"/>
    <x v="1"/>
    <n v="2"/>
    <s v="Skilled"/>
    <x v="1"/>
  </r>
  <r>
    <x v="1"/>
    <n v="0"/>
    <n v="17545"/>
    <n v="34"/>
    <n v="16"/>
    <s v="F"/>
    <x v="1"/>
    <n v="22"/>
    <x v="0"/>
    <n v="4"/>
    <s v="Skilled"/>
    <x v="1"/>
  </r>
  <r>
    <x v="1"/>
    <n v="101"/>
    <n v="3871"/>
    <n v="13"/>
    <n v="5"/>
    <s v="F"/>
    <x v="1"/>
    <n v="26"/>
    <x v="1"/>
    <n v="4"/>
    <s v="Skilled"/>
    <x v="1"/>
  </r>
  <r>
    <x v="1"/>
    <n v="0"/>
    <n v="0"/>
    <n v="25"/>
    <n v="23"/>
    <s v="M"/>
    <x v="2"/>
    <n v="19"/>
    <x v="0"/>
    <n v="4"/>
    <s v="Skilled"/>
    <x v="1"/>
  </r>
  <r>
    <x v="1"/>
    <n v="0"/>
    <n v="485"/>
    <n v="37"/>
    <n v="23"/>
    <s v="F"/>
    <x v="1"/>
    <n v="27"/>
    <x v="0"/>
    <n v="2"/>
    <s v="Management"/>
    <x v="1"/>
  </r>
  <r>
    <x v="2"/>
    <n v="0"/>
    <n v="10723"/>
    <n v="11"/>
    <n v="15"/>
    <s v="M"/>
    <x v="0"/>
    <n v="39"/>
    <x v="1"/>
    <n v="2"/>
    <s v="Unskilled"/>
    <x v="0"/>
  </r>
  <r>
    <x v="4"/>
    <n v="141"/>
    <n v="245"/>
    <n v="22"/>
    <n v="33"/>
    <s v="M"/>
    <x v="0"/>
    <n v="26"/>
    <x v="0"/>
    <n v="3"/>
    <s v="Skilled"/>
    <x v="0"/>
  </r>
  <r>
    <x v="5"/>
    <n v="0"/>
    <n v="0"/>
    <n v="19"/>
    <n v="58"/>
    <s v="M"/>
    <x v="0"/>
    <n v="50"/>
    <x v="2"/>
    <n v="4"/>
    <s v="Skilled"/>
    <x v="1"/>
  </r>
  <r>
    <x v="5"/>
    <n v="2484"/>
    <n v="0"/>
    <n v="49"/>
    <n v="46"/>
    <s v="M"/>
    <x v="0"/>
    <n v="34"/>
    <x v="2"/>
    <n v="1"/>
    <s v="Skilled"/>
    <x v="0"/>
  </r>
  <r>
    <x v="0"/>
    <n v="237"/>
    <n v="236"/>
    <n v="37"/>
    <n v="24"/>
    <s v="M"/>
    <x v="0"/>
    <n v="23"/>
    <x v="1"/>
    <n v="4"/>
    <s v="Skilled"/>
    <x v="0"/>
  </r>
  <r>
    <x v="0"/>
    <n v="0"/>
    <n v="485"/>
    <n v="19"/>
    <n v="12"/>
    <s v="M"/>
    <x v="0"/>
    <n v="23"/>
    <x v="0"/>
    <n v="2"/>
    <s v="Skilled"/>
    <x v="0"/>
  </r>
  <r>
    <x v="3"/>
    <n v="335"/>
    <n v="1708"/>
    <n v="37"/>
    <n v="7"/>
    <s v="M"/>
    <x v="0"/>
    <n v="46"/>
    <x v="2"/>
    <n v="4"/>
    <s v="Skilled"/>
    <x v="1"/>
  </r>
  <r>
    <x v="0"/>
    <n v="3565"/>
    <n v="0"/>
    <n v="31"/>
    <n v="32"/>
    <s v="M"/>
    <x v="0"/>
    <n v="35"/>
    <x v="0"/>
    <n v="3"/>
    <s v="Skilled"/>
    <x v="0"/>
  </r>
  <r>
    <x v="0"/>
    <n v="0"/>
    <n v="407"/>
    <n v="13"/>
    <n v="2"/>
    <s v="F"/>
    <x v="1"/>
    <n v="28"/>
    <x v="0"/>
    <n v="2"/>
    <s v="Skilled"/>
    <x v="0"/>
  </r>
  <r>
    <x v="4"/>
    <n v="16647"/>
    <n v="895"/>
    <n v="16"/>
    <n v="34"/>
    <s v="M"/>
    <x v="0"/>
    <n v="25"/>
    <x v="1"/>
    <n v="4"/>
    <s v="Skilled"/>
    <x v="0"/>
  </r>
  <r>
    <x v="4"/>
    <n v="0"/>
    <n v="150"/>
    <n v="49"/>
    <n v="46"/>
    <s v="F"/>
    <x v="1"/>
    <n v="36"/>
    <x v="1"/>
    <n v="4"/>
    <s v="Skilled"/>
    <x v="1"/>
  </r>
  <r>
    <x v="0"/>
    <n v="0"/>
    <n v="490"/>
    <n v="5"/>
    <n v="41"/>
    <s v="M"/>
    <x v="0"/>
    <n v="41"/>
    <x v="0"/>
    <n v="1"/>
    <s v="Unskilled"/>
    <x v="0"/>
  </r>
  <r>
    <x v="1"/>
    <n v="0"/>
    <n v="162"/>
    <n v="25"/>
    <n v="1"/>
    <s v="M"/>
    <x v="1"/>
    <n v="54"/>
    <x v="0"/>
    <n v="1"/>
    <s v="Skilled"/>
    <x v="1"/>
  </r>
  <r>
    <x v="0"/>
    <n v="940"/>
    <n v="715"/>
    <n v="9"/>
    <n v="40"/>
    <s v="F"/>
    <x v="1"/>
    <n v="43"/>
    <x v="0"/>
    <n v="2"/>
    <s v="Unskilled"/>
    <x v="0"/>
  </r>
  <r>
    <x v="0"/>
    <n v="0"/>
    <n v="323"/>
    <n v="49"/>
    <n v="42"/>
    <s v="M"/>
    <x v="2"/>
    <n v="33"/>
    <x v="0"/>
    <n v="1"/>
    <s v="Skilled"/>
    <x v="1"/>
  </r>
  <r>
    <x v="2"/>
    <n v="0"/>
    <n v="128"/>
    <n v="13"/>
    <n v="74"/>
    <s v="M"/>
    <x v="0"/>
    <n v="34"/>
    <x v="0"/>
    <n v="3"/>
    <s v="Skilled"/>
    <x v="1"/>
  </r>
  <r>
    <x v="7"/>
    <n v="218"/>
    <n v="0"/>
    <n v="49"/>
    <n v="0"/>
    <s v="M"/>
    <x v="0"/>
    <n v="39"/>
    <x v="2"/>
    <n v="4"/>
    <s v="Unemployed"/>
    <x v="0"/>
  </r>
  <r>
    <x v="5"/>
    <n v="0"/>
    <n v="109"/>
    <n v="25"/>
    <n v="26"/>
    <s v="M"/>
    <x v="0"/>
    <n v="34"/>
    <x v="0"/>
    <n v="3"/>
    <s v="Unskilled"/>
    <x v="0"/>
  </r>
  <r>
    <x v="0"/>
    <n v="16935"/>
    <n v="189"/>
    <n v="37"/>
    <n v="60"/>
    <s v="M"/>
    <x v="0"/>
    <n v="30"/>
    <x v="0"/>
    <n v="2"/>
    <s v="Skilled"/>
    <x v="0"/>
  </r>
  <r>
    <x v="1"/>
    <n v="664"/>
    <n v="537"/>
    <n v="31"/>
    <n v="33"/>
    <s v="M"/>
    <x v="0"/>
    <n v="48"/>
    <x v="0"/>
    <n v="2"/>
    <s v="Skilled"/>
    <x v="1"/>
  </r>
  <r>
    <x v="1"/>
    <n v="150"/>
    <n v="6520"/>
    <n v="12"/>
    <n v="1"/>
    <s v="F"/>
    <x v="1"/>
    <n v="19"/>
    <x v="0"/>
    <n v="1"/>
    <s v="Skilled"/>
    <x v="0"/>
  </r>
  <r>
    <x v="0"/>
    <n v="0"/>
    <n v="138"/>
    <n v="7"/>
    <n v="119"/>
    <s v="M"/>
    <x v="2"/>
    <n v="29"/>
    <x v="1"/>
    <n v="2"/>
    <s v="Skilled"/>
    <x v="0"/>
  </r>
  <r>
    <x v="1"/>
    <n v="216"/>
    <n v="0"/>
    <n v="19"/>
    <n v="3"/>
    <s v="F"/>
    <x v="1"/>
    <n v="26"/>
    <x v="1"/>
    <n v="3"/>
    <s v="Skilled"/>
    <x v="1"/>
  </r>
  <r>
    <x v="2"/>
    <n v="0"/>
    <n v="660"/>
    <n v="17"/>
    <n v="75"/>
    <s v="M"/>
    <x v="0"/>
    <n v="42"/>
    <x v="1"/>
    <n v="4"/>
    <s v="Skilled"/>
    <x v="1"/>
  </r>
  <r>
    <x v="4"/>
    <n v="0"/>
    <n v="724"/>
    <n v="25"/>
    <n v="8"/>
    <s v="M"/>
    <x v="0"/>
    <n v="30"/>
    <x v="1"/>
    <n v="2"/>
    <s v="Skilled"/>
    <x v="1"/>
  </r>
  <r>
    <x v="0"/>
    <n v="0"/>
    <n v="897"/>
    <n v="19"/>
    <n v="5"/>
    <s v="M"/>
    <x v="2"/>
    <n v="38"/>
    <x v="0"/>
    <n v="4"/>
    <s v="Skilled"/>
    <x v="0"/>
  </r>
  <r>
    <x v="0"/>
    <n v="265"/>
    <n v="947"/>
    <n v="25"/>
    <n v="5"/>
    <s v="M"/>
    <x v="2"/>
    <n v="21"/>
    <x v="0"/>
    <n v="1"/>
    <s v="Skilled"/>
    <x v="1"/>
  </r>
  <r>
    <x v="1"/>
    <n v="4256"/>
    <n v="0"/>
    <n v="16"/>
    <n v="36"/>
    <s v="F"/>
    <x v="1"/>
    <n v="32"/>
    <x v="1"/>
    <n v="4"/>
    <s v="Unskilled"/>
    <x v="0"/>
  </r>
  <r>
    <x v="4"/>
    <n v="870"/>
    <n v="917"/>
    <n v="28"/>
    <n v="6"/>
    <s v="M"/>
    <x v="0"/>
    <n v="35"/>
    <x v="0"/>
    <n v="2"/>
    <s v="Skilled"/>
    <x v="1"/>
  </r>
  <r>
    <x v="2"/>
    <n v="162"/>
    <n v="595"/>
    <n v="22"/>
    <n v="10"/>
    <s v="M"/>
    <x v="1"/>
    <n v="46"/>
    <x v="0"/>
    <n v="4"/>
    <s v="Skilled"/>
    <x v="0"/>
  </r>
  <r>
    <x v="5"/>
    <n v="0"/>
    <n v="789"/>
    <n v="25"/>
    <n v="28"/>
    <s v="M"/>
    <x v="0"/>
    <n v="37"/>
    <x v="0"/>
    <n v="3"/>
    <s v="Management"/>
    <x v="0"/>
  </r>
  <r>
    <x v="3"/>
    <n v="0"/>
    <n v="0"/>
    <n v="37"/>
    <n v="114"/>
    <s v="M"/>
    <x v="0"/>
    <n v="39"/>
    <x v="0"/>
    <n v="4"/>
    <s v="Management"/>
    <x v="1"/>
  </r>
  <r>
    <x v="1"/>
    <n v="0"/>
    <n v="746"/>
    <n v="13"/>
    <n v="16"/>
    <s v="F"/>
    <x v="1"/>
    <n v="29"/>
    <x v="0"/>
    <n v="3"/>
    <s v="Skilled"/>
    <x v="0"/>
  </r>
  <r>
    <x v="2"/>
    <n v="461"/>
    <n v="140"/>
    <n v="19"/>
    <n v="32"/>
    <s v="M"/>
    <x v="0"/>
    <n v="27"/>
    <x v="1"/>
    <n v="3"/>
    <s v="Unskilled"/>
    <x v="0"/>
  </r>
  <r>
    <x v="2"/>
    <n v="0"/>
    <n v="659"/>
    <n v="19"/>
    <n v="5"/>
    <s v="F"/>
    <x v="1"/>
    <n v="22"/>
    <x v="1"/>
    <n v="3"/>
    <s v="Skilled"/>
    <x v="1"/>
  </r>
  <r>
    <x v="1"/>
    <n v="0"/>
    <n v="717"/>
    <n v="37"/>
    <n v="60"/>
    <s v="M"/>
    <x v="0"/>
    <n v="40"/>
    <x v="0"/>
    <n v="2"/>
    <s v="Skilled"/>
    <x v="1"/>
  </r>
  <r>
    <x v="2"/>
    <n v="0"/>
    <n v="667"/>
    <n v="29"/>
    <n v="10"/>
    <s v="M"/>
    <x v="0"/>
    <n v="44"/>
    <x v="0"/>
    <n v="2"/>
    <s v="Unskilled"/>
    <x v="1"/>
  </r>
  <r>
    <x v="2"/>
    <n v="580"/>
    <n v="0"/>
    <n v="11"/>
    <n v="8"/>
    <s v="M"/>
    <x v="0"/>
    <n v="26"/>
    <x v="0"/>
    <n v="4"/>
    <s v="Unskilled"/>
    <x v="1"/>
  </r>
  <r>
    <x v="0"/>
    <n v="0"/>
    <n v="763"/>
    <n v="13"/>
    <n v="46"/>
    <s v="F"/>
    <x v="1"/>
    <n v="57"/>
    <x v="0"/>
    <n v="3"/>
    <s v="Unskilled"/>
    <x v="0"/>
  </r>
  <r>
    <x v="2"/>
    <n v="0"/>
    <n v="1366"/>
    <n v="19"/>
    <n v="17"/>
    <s v="M"/>
    <x v="0"/>
    <n v="34"/>
    <x v="0"/>
    <n v="4"/>
    <s v="Unskilled"/>
    <x v="0"/>
  </r>
  <r>
    <x v="0"/>
    <n v="0"/>
    <n v="552"/>
    <n v="25"/>
    <n v="4"/>
    <s v="M"/>
    <x v="2"/>
    <n v="47"/>
    <x v="0"/>
    <n v="4"/>
    <s v="Skilled"/>
    <x v="1"/>
  </r>
  <r>
    <x v="0"/>
    <n v="0"/>
    <n v="14643"/>
    <n v="16"/>
    <n v="115"/>
    <s v="M"/>
    <x v="0"/>
    <n v="46"/>
    <x v="0"/>
    <n v="3"/>
    <s v="Skilled"/>
    <x v="0"/>
  </r>
  <r>
    <x v="4"/>
    <n v="758"/>
    <n v="2665"/>
    <n v="13"/>
    <n v="31"/>
    <s v="M"/>
    <x v="0"/>
    <n v="38"/>
    <x v="0"/>
    <n v="4"/>
    <s v="Unskilled"/>
    <x v="0"/>
  </r>
  <r>
    <x v="5"/>
    <n v="399"/>
    <n v="0"/>
    <n v="31"/>
    <n v="0"/>
    <s v="F"/>
    <x v="1"/>
    <n v="52"/>
    <x v="0"/>
    <n v="1"/>
    <s v="Management"/>
    <x v="1"/>
  </r>
  <r>
    <x v="1"/>
    <n v="513"/>
    <n v="442"/>
    <n v="7"/>
    <n v="0"/>
    <s v="M"/>
    <x v="0"/>
    <n v="34"/>
    <x v="0"/>
    <n v="1"/>
    <s v="Management"/>
    <x v="0"/>
  </r>
  <r>
    <x v="1"/>
    <n v="0"/>
    <n v="8357"/>
    <n v="25"/>
    <n v="5"/>
    <s v="M"/>
    <x v="0"/>
    <n v="29"/>
    <x v="2"/>
    <n v="4"/>
    <s v="Skilled"/>
    <x v="1"/>
  </r>
  <r>
    <x v="2"/>
    <n v="0"/>
    <n v="0"/>
    <n v="22"/>
    <n v="9"/>
    <s v="M"/>
    <x v="0"/>
    <n v="39"/>
    <x v="0"/>
    <n v="2"/>
    <s v="Unskilled"/>
    <x v="1"/>
  </r>
  <r>
    <x v="0"/>
    <n v="565"/>
    <n v="863"/>
    <n v="10"/>
    <n v="81"/>
    <s v="M"/>
    <x v="0"/>
    <n v="36"/>
    <x v="0"/>
    <n v="4"/>
    <s v="Unskilled"/>
    <x v="0"/>
  </r>
  <r>
    <x v="4"/>
    <n v="0"/>
    <n v="322"/>
    <n v="28"/>
    <n v="28"/>
    <s v="M"/>
    <x v="0"/>
    <n v="25"/>
    <x v="0"/>
    <n v="4"/>
    <s v="Skilled"/>
    <x v="0"/>
  </r>
  <r>
    <x v="1"/>
    <n v="0"/>
    <n v="800"/>
    <n v="13"/>
    <n v="69"/>
    <s v="M"/>
    <x v="0"/>
    <n v="59"/>
    <x v="0"/>
    <n v="3"/>
    <s v="Skilled"/>
    <x v="1"/>
  </r>
  <r>
    <x v="0"/>
    <n v="0"/>
    <n v="656"/>
    <n v="37"/>
    <n v="85"/>
    <s v="M"/>
    <x v="0"/>
    <n v="27"/>
    <x v="0"/>
    <n v="2"/>
    <s v="Skilled"/>
    <x v="0"/>
  </r>
  <r>
    <x v="2"/>
    <n v="166"/>
    <n v="922"/>
    <n v="13"/>
    <n v="2"/>
    <s v="F"/>
    <x v="1"/>
    <n v="24"/>
    <x v="1"/>
    <n v="1"/>
    <s v="Skilled"/>
    <x v="1"/>
  </r>
  <r>
    <x v="4"/>
    <n v="9783"/>
    <n v="885"/>
    <n v="13"/>
    <n v="3"/>
    <s v="F"/>
    <x v="1"/>
    <n v="25"/>
    <x v="0"/>
    <n v="1"/>
    <s v="Unemployed"/>
    <x v="1"/>
  </r>
  <r>
    <x v="4"/>
    <n v="674"/>
    <n v="2886"/>
    <n v="49"/>
    <n v="32"/>
    <s v="M"/>
    <x v="0"/>
    <n v="29"/>
    <x v="0"/>
    <n v="2"/>
    <s v="Skilled"/>
    <x v="0"/>
  </r>
  <r>
    <x v="6"/>
    <n v="0"/>
    <n v="626"/>
    <n v="43"/>
    <n v="0"/>
    <s v="M"/>
    <x v="0"/>
    <n v="64"/>
    <x v="0"/>
    <n v="4"/>
    <s v="Unemployed"/>
    <x v="0"/>
  </r>
  <r>
    <x v="4"/>
    <n v="15328"/>
    <n v="0"/>
    <n v="25"/>
    <n v="9"/>
    <s v="M"/>
    <x v="0"/>
    <n v="31"/>
    <x v="0"/>
    <n v="4"/>
    <s v="Skilled"/>
    <x v="0"/>
  </r>
  <r>
    <x v="2"/>
    <n v="0"/>
    <n v="904"/>
    <n v="12"/>
    <n v="6"/>
    <s v="M"/>
    <x v="0"/>
    <n v="38"/>
    <x v="0"/>
    <n v="4"/>
    <s v="Unskilled"/>
    <x v="0"/>
  </r>
  <r>
    <x v="3"/>
    <n v="713"/>
    <n v="784"/>
    <n v="61"/>
    <n v="17"/>
    <s v="M"/>
    <x v="0"/>
    <n v="41"/>
    <x v="2"/>
    <n v="4"/>
    <s v="Skilled"/>
    <x v="1"/>
  </r>
  <r>
    <x v="2"/>
    <n v="0"/>
    <n v="806"/>
    <n v="19"/>
    <n v="3"/>
    <s v="F"/>
    <x v="1"/>
    <n v="22"/>
    <x v="0"/>
    <n v="2"/>
    <s v="Unskilled"/>
    <x v="1"/>
  </r>
  <r>
    <x v="3"/>
    <n v="0"/>
    <n v="3281"/>
    <n v="19"/>
    <n v="20"/>
    <s v="F"/>
    <x v="1"/>
    <n v="29"/>
    <x v="0"/>
    <n v="2"/>
    <s v="Skilled"/>
    <x v="1"/>
  </r>
  <r>
    <x v="2"/>
    <n v="0"/>
    <n v="759"/>
    <n v="16"/>
    <n v="59"/>
    <s v="M"/>
    <x v="0"/>
    <n v="32"/>
    <x v="1"/>
    <n v="3"/>
    <s v="Skilled"/>
    <x v="1"/>
  </r>
  <r>
    <x v="0"/>
    <n v="0"/>
    <n v="680"/>
    <n v="25"/>
    <n v="3"/>
    <s v="F"/>
    <x v="1"/>
    <n v="34"/>
    <x v="0"/>
    <n v="4"/>
    <s v="Skilled"/>
    <x v="1"/>
  </r>
  <r>
    <x v="5"/>
    <n v="0"/>
    <n v="104"/>
    <n v="37"/>
    <n v="25"/>
    <s v="M"/>
    <x v="0"/>
    <n v="23"/>
    <x v="0"/>
    <n v="4"/>
    <s v="Skilled"/>
    <x v="1"/>
  </r>
  <r>
    <x v="0"/>
    <n v="303"/>
    <n v="899"/>
    <n v="13"/>
    <n v="3"/>
    <s v="M"/>
    <x v="0"/>
    <n v="21"/>
    <x v="0"/>
    <n v="1"/>
    <s v="Skilled"/>
    <x v="1"/>
  </r>
  <r>
    <x v="0"/>
    <n v="900"/>
    <n v="1732"/>
    <n v="37"/>
    <n v="11"/>
    <s v="F"/>
    <x v="1"/>
    <n v="49"/>
    <x v="2"/>
    <n v="4"/>
    <s v="Skilled"/>
    <x v="1"/>
  </r>
  <r>
    <x v="1"/>
    <n v="0"/>
    <n v="706"/>
    <n v="31"/>
    <n v="14"/>
    <s v="M"/>
    <x v="1"/>
    <n v="31"/>
    <x v="0"/>
    <n v="2"/>
    <s v="Skilled"/>
    <x v="0"/>
  </r>
  <r>
    <x v="3"/>
    <n v="1257"/>
    <n v="0"/>
    <n v="10"/>
    <n v="65"/>
    <s v="F"/>
    <x v="1"/>
    <n v="40"/>
    <x v="1"/>
    <n v="4"/>
    <s v="Unskilled"/>
    <x v="0"/>
  </r>
  <r>
    <x v="0"/>
    <n v="0"/>
    <n v="576"/>
    <n v="7"/>
    <n v="14"/>
    <s v="F"/>
    <x v="1"/>
    <n v="28"/>
    <x v="0"/>
    <n v="1"/>
    <s v="Skilled"/>
    <x v="0"/>
  </r>
  <r>
    <x v="6"/>
    <n v="273"/>
    <n v="904"/>
    <n v="7"/>
    <n v="2"/>
    <s v="M"/>
    <x v="2"/>
    <n v="21"/>
    <x v="0"/>
    <n v="1"/>
    <s v="Unskilled"/>
    <x v="0"/>
  </r>
  <r>
    <x v="4"/>
    <n v="522"/>
    <n v="194"/>
    <n v="25"/>
    <n v="79"/>
    <s v="M"/>
    <x v="1"/>
    <n v="30"/>
    <x v="0"/>
    <n v="4"/>
    <s v="Skilled"/>
    <x v="1"/>
  </r>
  <r>
    <x v="0"/>
    <n v="0"/>
    <n v="710"/>
    <n v="25"/>
    <n v="1"/>
    <s v="F"/>
    <x v="1"/>
    <n v="37"/>
    <x v="0"/>
    <n v="3"/>
    <s v="Skilled"/>
    <x v="0"/>
  </r>
  <r>
    <x v="0"/>
    <n v="0"/>
    <n v="5564"/>
    <n v="25"/>
    <n v="93"/>
    <s v="M"/>
    <x v="0"/>
    <n v="33"/>
    <x v="0"/>
    <n v="2"/>
    <s v="Skilled"/>
    <x v="0"/>
  </r>
  <r>
    <x v="0"/>
    <n v="0"/>
    <n v="192"/>
    <n v="46"/>
    <n v="13"/>
    <s v="M"/>
    <x v="0"/>
    <n v="22"/>
    <x v="2"/>
    <n v="4"/>
    <s v="Skilled"/>
    <x v="1"/>
  </r>
  <r>
    <x v="2"/>
    <n v="0"/>
    <n v="637"/>
    <n v="13"/>
    <n v="21"/>
    <s v="F"/>
    <x v="1"/>
    <n v="23"/>
    <x v="0"/>
    <n v="2"/>
    <s v="Unskilled"/>
    <x v="1"/>
  </r>
  <r>
    <x v="0"/>
    <n v="514"/>
    <n v="405"/>
    <n v="49"/>
    <n v="13"/>
    <s v="F"/>
    <x v="1"/>
    <n v="21"/>
    <x v="0"/>
    <n v="2"/>
    <s v="Skilled"/>
    <x v="1"/>
  </r>
  <r>
    <x v="1"/>
    <n v="457"/>
    <n v="318"/>
    <n v="19"/>
    <n v="108"/>
    <s v="M"/>
    <x v="0"/>
    <n v="40"/>
    <x v="0"/>
    <n v="1"/>
    <s v="Skilled"/>
    <x v="0"/>
  </r>
  <r>
    <x v="0"/>
    <n v="5133"/>
    <n v="698"/>
    <n v="19"/>
    <n v="14"/>
    <s v="M"/>
    <x v="0"/>
    <n v="36"/>
    <x v="0"/>
    <n v="2"/>
    <s v="Skilled"/>
    <x v="1"/>
  </r>
  <r>
    <x v="2"/>
    <n v="0"/>
    <n v="369"/>
    <n v="10"/>
    <n v="16"/>
    <s v="M"/>
    <x v="0"/>
    <n v="29"/>
    <x v="0"/>
    <n v="1"/>
    <s v="Skilled"/>
    <x v="0"/>
  </r>
  <r>
    <x v="8"/>
    <n v="644"/>
    <n v="0"/>
    <n v="13"/>
    <n v="88"/>
    <s v="M"/>
    <x v="0"/>
    <n v="37"/>
    <x v="0"/>
    <n v="4"/>
    <s v="Skilled"/>
    <x v="0"/>
  </r>
  <r>
    <x v="1"/>
    <n v="305"/>
    <n v="492"/>
    <n v="19"/>
    <n v="1"/>
    <s v="F"/>
    <x v="1"/>
    <n v="26"/>
    <x v="0"/>
    <n v="1"/>
    <s v="Skilled"/>
    <x v="0"/>
  </r>
  <r>
    <x v="2"/>
    <n v="9621"/>
    <n v="308"/>
    <n v="25"/>
    <n v="41"/>
    <s v="M"/>
    <x v="0"/>
    <n v="37"/>
    <x v="2"/>
    <n v="3"/>
    <s v="Skilled"/>
    <x v="1"/>
  </r>
  <r>
    <x v="3"/>
    <n v="0"/>
    <n v="127"/>
    <n v="13"/>
    <n v="22"/>
    <s v="M"/>
    <x v="0"/>
    <n v="39"/>
    <x v="1"/>
    <n v="4"/>
    <s v="Unskilled"/>
    <x v="1"/>
  </r>
  <r>
    <x v="4"/>
    <n v="0"/>
    <n v="565"/>
    <n v="19"/>
    <n v="14"/>
    <s v="M"/>
    <x v="2"/>
    <n v="27"/>
    <x v="0"/>
    <n v="2"/>
    <s v="Skilled"/>
    <x v="1"/>
  </r>
  <r>
    <x v="1"/>
    <n v="0"/>
    <n v="12632"/>
    <n v="16"/>
    <n v="9"/>
    <s v="F"/>
    <x v="1"/>
    <n v="19"/>
    <x v="1"/>
    <n v="4"/>
    <s v="Skilled"/>
    <x v="0"/>
  </r>
  <r>
    <x v="2"/>
    <n v="0"/>
    <n v="116"/>
    <n v="49"/>
    <n v="45"/>
    <s v="M"/>
    <x v="0"/>
    <n v="45"/>
    <x v="2"/>
    <n v="4"/>
    <s v="Skilled"/>
    <x v="1"/>
  </r>
  <r>
    <x v="5"/>
    <n v="0"/>
    <n v="178"/>
    <n v="13"/>
    <n v="89"/>
    <s v="M"/>
    <x v="0"/>
    <n v="34"/>
    <x v="2"/>
    <n v="4"/>
    <s v="Skilled"/>
    <x v="1"/>
  </r>
  <r>
    <x v="0"/>
    <n v="6851"/>
    <n v="901"/>
    <n v="13"/>
    <n v="21"/>
    <s v="F"/>
    <x v="1"/>
    <n v="43"/>
    <x v="1"/>
    <n v="2"/>
    <s v="Unskilled"/>
    <x v="0"/>
  </r>
  <r>
    <x v="1"/>
    <n v="13496"/>
    <n v="650"/>
    <n v="19"/>
    <n v="20"/>
    <s v="M"/>
    <x v="0"/>
    <n v="33"/>
    <x v="0"/>
    <n v="1"/>
    <s v="Unskilled"/>
    <x v="1"/>
  </r>
  <r>
    <x v="4"/>
    <n v="509"/>
    <n v="241"/>
    <n v="25"/>
    <n v="14"/>
    <s v="M"/>
    <x v="0"/>
    <n v="35"/>
    <x v="0"/>
    <n v="4"/>
    <s v="Unskilled"/>
    <x v="1"/>
  </r>
  <r>
    <x v="5"/>
    <n v="0"/>
    <n v="609"/>
    <n v="37"/>
    <n v="6"/>
    <s v="M"/>
    <x v="0"/>
    <n v="31"/>
    <x v="2"/>
    <n v="2"/>
    <s v="Management"/>
    <x v="0"/>
  </r>
  <r>
    <x v="1"/>
    <n v="19155"/>
    <n v="131"/>
    <n v="25"/>
    <n v="24"/>
    <s v="M"/>
    <x v="0"/>
    <n v="25"/>
    <x v="0"/>
    <n v="2"/>
    <s v="Skilled"/>
    <x v="0"/>
  </r>
  <r>
    <x v="1"/>
    <n v="0"/>
    <n v="544"/>
    <n v="19"/>
    <n v="15"/>
    <s v="F"/>
    <x v="1"/>
    <n v="27"/>
    <x v="0"/>
    <n v="2"/>
    <s v="Skilled"/>
    <x v="0"/>
  </r>
  <r>
    <x v="0"/>
    <n v="0"/>
    <n v="10853"/>
    <n v="25"/>
    <n v="81"/>
    <s v="F"/>
    <x v="1"/>
    <n v="56"/>
    <x v="1"/>
    <n v="4"/>
    <s v="Management"/>
    <x v="0"/>
  </r>
  <r>
    <x v="5"/>
    <n v="374"/>
    <n v="0"/>
    <n v="25"/>
    <n v="14"/>
    <s v="M"/>
    <x v="0"/>
    <n v="45"/>
    <x v="0"/>
    <n v="4"/>
    <s v="Management"/>
    <x v="0"/>
  </r>
  <r>
    <x v="9"/>
    <n v="0"/>
    <n v="409"/>
    <n v="49"/>
    <n v="15"/>
    <s v="M"/>
    <x v="0"/>
    <n v="53"/>
    <x v="0"/>
    <n v="4"/>
    <s v="Skilled"/>
    <x v="1"/>
  </r>
  <r>
    <x v="1"/>
    <n v="828"/>
    <n v="391"/>
    <n v="9"/>
    <n v="12"/>
    <s v="F"/>
    <x v="1"/>
    <n v="23"/>
    <x v="0"/>
    <n v="4"/>
    <s v="Skilled"/>
    <x v="1"/>
  </r>
  <r>
    <x v="1"/>
    <n v="0"/>
    <n v="322"/>
    <n v="13"/>
    <n v="9"/>
    <s v="F"/>
    <x v="1"/>
    <n v="25"/>
    <x v="0"/>
    <n v="1"/>
    <s v="Skilled"/>
    <x v="0"/>
  </r>
  <r>
    <x v="0"/>
    <n v="829"/>
    <n v="583"/>
    <n v="7"/>
    <n v="18"/>
    <s v="F"/>
    <x v="1"/>
    <n v="63"/>
    <x v="0"/>
    <n v="3"/>
    <s v="Skilled"/>
    <x v="0"/>
  </r>
  <r>
    <x v="0"/>
    <n v="0"/>
    <n v="12242"/>
    <n v="25"/>
    <n v="53"/>
    <s v="M"/>
    <x v="0"/>
    <n v="34"/>
    <x v="0"/>
    <n v="2"/>
    <s v="Skilled"/>
    <x v="1"/>
  </r>
  <r>
    <x v="1"/>
    <n v="0"/>
    <n v="479"/>
    <n v="19"/>
    <n v="0"/>
    <s v="M"/>
    <x v="0"/>
    <n v="24"/>
    <x v="0"/>
    <n v="1"/>
    <s v="Unemployed"/>
    <x v="1"/>
  </r>
  <r>
    <x v="2"/>
    <n v="939"/>
    <n v="496"/>
    <n v="19"/>
    <n v="56"/>
    <s v="M"/>
    <x v="0"/>
    <n v="35"/>
    <x v="0"/>
    <n v="4"/>
    <s v="Skilled"/>
    <x v="1"/>
  </r>
  <r>
    <x v="2"/>
    <n v="0"/>
    <n v="466"/>
    <n v="25"/>
    <n v="42"/>
    <s v="M"/>
    <x v="0"/>
    <n v="30"/>
    <x v="0"/>
    <n v="3"/>
    <s v="Skilled"/>
    <x v="1"/>
  </r>
  <r>
    <x v="2"/>
    <n v="889"/>
    <n v="1583"/>
    <n v="37"/>
    <n v="79"/>
    <s v="M"/>
    <x v="0"/>
    <n v="29"/>
    <x v="2"/>
    <n v="3"/>
    <s v="Skilled"/>
    <x v="0"/>
  </r>
  <r>
    <x v="1"/>
    <n v="876"/>
    <n v="1533"/>
    <n v="31"/>
    <n v="21"/>
    <s v="F"/>
    <x v="1"/>
    <n v="20"/>
    <x v="1"/>
    <n v="4"/>
    <s v="Skilled"/>
    <x v="1"/>
  </r>
  <r>
    <x v="0"/>
    <n v="893"/>
    <n v="0"/>
    <n v="16"/>
    <n v="94"/>
    <s v="M"/>
    <x v="0"/>
    <n v="49"/>
    <x v="0"/>
    <n v="4"/>
    <s v="Skilled"/>
    <x v="0"/>
  </r>
  <r>
    <x v="4"/>
    <n v="12760"/>
    <n v="4873"/>
    <n v="13"/>
    <n v="73"/>
    <s v="M"/>
    <x v="0"/>
    <n v="56"/>
    <x v="1"/>
    <n v="4"/>
    <s v="Unskilled"/>
    <x v="0"/>
  </r>
  <r>
    <x v="1"/>
    <n v="0"/>
    <n v="0"/>
    <n v="13"/>
    <n v="94"/>
    <s v="M"/>
    <x v="0"/>
    <n v="48"/>
    <x v="1"/>
    <n v="4"/>
    <s v="Skilled"/>
    <x v="0"/>
  </r>
  <r>
    <x v="0"/>
    <n v="0"/>
    <n v="717"/>
    <n v="22"/>
    <n v="10"/>
    <s v="F"/>
    <x v="1"/>
    <n v="24"/>
    <x v="0"/>
    <n v="2"/>
    <s v="Skilled"/>
    <x v="1"/>
  </r>
  <r>
    <x v="0"/>
    <n v="959"/>
    <n v="7876"/>
    <n v="28"/>
    <n v="20"/>
    <s v="M"/>
    <x v="0"/>
    <n v="22"/>
    <x v="0"/>
    <n v="2"/>
    <s v="Unskilled"/>
    <x v="1"/>
  </r>
  <r>
    <x v="0"/>
    <n v="0"/>
    <n v="4449"/>
    <n v="25"/>
    <n v="87"/>
    <s v="M"/>
    <x v="0"/>
    <n v="30"/>
    <x v="0"/>
    <n v="4"/>
    <s v="Skilled"/>
    <x v="1"/>
  </r>
  <r>
    <x v="7"/>
    <n v="0"/>
    <n v="0"/>
    <n v="25"/>
    <n v="54"/>
    <s v="M"/>
    <x v="0"/>
    <n v="39"/>
    <x v="0"/>
    <n v="3"/>
    <s v="Management"/>
    <x v="1"/>
  </r>
  <r>
    <x v="4"/>
    <n v="0"/>
    <n v="104"/>
    <n v="25"/>
    <n v="23"/>
    <s v="M"/>
    <x v="2"/>
    <n v="20"/>
    <x v="0"/>
    <n v="2"/>
    <s v="Unskilled"/>
    <x v="0"/>
  </r>
  <r>
    <x v="6"/>
    <n v="0"/>
    <n v="897"/>
    <n v="19"/>
    <n v="2"/>
    <s v="F"/>
    <x v="1"/>
    <n v="22"/>
    <x v="0"/>
    <n v="4"/>
    <s v="Skilled"/>
    <x v="1"/>
  </r>
  <r>
    <x v="2"/>
    <n v="698"/>
    <n v="4033"/>
    <n v="16"/>
    <n v="20"/>
    <s v="M"/>
    <x v="2"/>
    <n v="24"/>
    <x v="1"/>
    <n v="2"/>
    <s v="Skilled"/>
    <x v="1"/>
  </r>
  <r>
    <x v="1"/>
    <n v="0"/>
    <n v="945"/>
    <n v="13"/>
    <n v="6"/>
    <s v="M"/>
    <x v="1"/>
    <n v="41"/>
    <x v="0"/>
    <n v="1"/>
    <s v="Skilled"/>
    <x v="0"/>
  </r>
  <r>
    <x v="1"/>
    <n v="0"/>
    <n v="836"/>
    <n v="25"/>
    <n v="99"/>
    <s v="M"/>
    <x v="0"/>
    <n v="32"/>
    <x v="0"/>
    <n v="4"/>
    <s v="Skilled"/>
    <x v="0"/>
  </r>
  <r>
    <x v="0"/>
    <n v="0"/>
    <n v="325"/>
    <n v="19"/>
    <n v="13"/>
    <s v="F"/>
    <x v="1"/>
    <n v="23"/>
    <x v="0"/>
    <n v="2"/>
    <s v="Skilled"/>
    <x v="1"/>
  </r>
  <r>
    <x v="0"/>
    <n v="12974"/>
    <n v="19568"/>
    <n v="13"/>
    <n v="7"/>
    <s v="F"/>
    <x v="1"/>
    <n v="41"/>
    <x v="1"/>
    <n v="3"/>
    <s v="Skilled"/>
    <x v="0"/>
  </r>
  <r>
    <x v="1"/>
    <n v="0"/>
    <n v="803"/>
    <n v="13"/>
    <n v="89"/>
    <s v="M"/>
    <x v="0"/>
    <n v="52"/>
    <x v="2"/>
    <n v="4"/>
    <s v="Management"/>
    <x v="1"/>
  </r>
  <r>
    <x v="0"/>
    <n v="317"/>
    <n v="10980"/>
    <n v="13"/>
    <n v="17"/>
    <s v="M"/>
    <x v="0"/>
    <n v="65"/>
    <x v="0"/>
    <n v="3"/>
    <s v="Unskilled"/>
    <x v="1"/>
  </r>
  <r>
    <x v="4"/>
    <n v="0"/>
    <n v="265"/>
    <n v="13"/>
    <n v="10"/>
    <s v="F"/>
    <x v="1"/>
    <n v="26"/>
    <x v="0"/>
    <n v="2"/>
    <s v="Skilled"/>
    <x v="0"/>
  </r>
  <r>
    <x v="6"/>
    <n v="0"/>
    <n v="609"/>
    <n v="31"/>
    <n v="3"/>
    <s v="M"/>
    <x v="1"/>
    <n v="33"/>
    <x v="0"/>
    <n v="1"/>
    <s v="Unskilled"/>
    <x v="1"/>
  </r>
  <r>
    <x v="0"/>
    <n v="0"/>
    <n v="1851"/>
    <n v="12"/>
    <n v="0"/>
    <s v="F"/>
    <x v="1"/>
    <n v="56"/>
    <x v="0"/>
    <n v="4"/>
    <s v="Unskilled"/>
    <x v="0"/>
  </r>
  <r>
    <x v="1"/>
    <n v="192"/>
    <n v="199"/>
    <n v="25"/>
    <n v="5"/>
    <s v="F"/>
    <x v="1"/>
    <n v="24"/>
    <x v="0"/>
    <n v="4"/>
    <s v="Unskilled"/>
    <x v="1"/>
  </r>
  <r>
    <x v="2"/>
    <n v="0"/>
    <n v="500"/>
    <n v="28"/>
    <n v="7"/>
    <s v="F"/>
    <x v="1"/>
    <n v="20"/>
    <x v="1"/>
    <n v="3"/>
    <s v="Skilled"/>
    <x v="1"/>
  </r>
  <r>
    <x v="2"/>
    <n v="0"/>
    <n v="509"/>
    <n v="16"/>
    <n v="3"/>
    <s v="M"/>
    <x v="0"/>
    <n v="35"/>
    <x v="0"/>
    <n v="3"/>
    <s v="Skilled"/>
    <x v="0"/>
  </r>
  <r>
    <x v="5"/>
    <n v="0"/>
    <n v="270"/>
    <n v="25"/>
    <n v="25"/>
    <s v="M"/>
    <x v="0"/>
    <n v="34"/>
    <x v="0"/>
    <n v="3"/>
    <s v="Skilled"/>
    <x v="0"/>
  </r>
  <r>
    <x v="2"/>
    <n v="0"/>
    <n v="457"/>
    <n v="13"/>
    <n v="63"/>
    <s v="M"/>
    <x v="0"/>
    <n v="38"/>
    <x v="0"/>
    <n v="4"/>
    <s v="Management"/>
    <x v="0"/>
  </r>
  <r>
    <x v="5"/>
    <n v="0"/>
    <n v="260"/>
    <n v="25"/>
    <n v="78"/>
    <s v="M"/>
    <x v="0"/>
    <n v="34"/>
    <x v="0"/>
    <n v="4"/>
    <s v="Management"/>
    <x v="0"/>
  </r>
  <r>
    <x v="2"/>
    <n v="942"/>
    <n v="3036"/>
    <n v="25"/>
    <n v="36"/>
    <s v="M"/>
    <x v="0"/>
    <n v="37"/>
    <x v="0"/>
    <n v="3"/>
    <s v="Skilled"/>
    <x v="0"/>
  </r>
  <r>
    <x v="0"/>
    <n v="0"/>
    <n v="643"/>
    <n v="19"/>
    <n v="6"/>
    <s v="M"/>
    <x v="0"/>
    <n v="31"/>
    <x v="2"/>
    <n v="2"/>
    <s v="Management"/>
    <x v="0"/>
  </r>
  <r>
    <x v="2"/>
    <n v="3329"/>
    <n v="0"/>
    <n v="19"/>
    <n v="15"/>
    <s v="M"/>
    <x v="0"/>
    <n v="67"/>
    <x v="1"/>
    <n v="4"/>
    <s v="Skilled"/>
    <x v="1"/>
  </r>
  <r>
    <x v="5"/>
    <n v="0"/>
    <n v="6345"/>
    <n v="25"/>
    <n v="19"/>
    <s v="M"/>
    <x v="0"/>
    <n v="26"/>
    <x v="0"/>
    <n v="2"/>
    <s v="Skilled"/>
    <x v="0"/>
  </r>
  <r>
    <x v="3"/>
    <n v="0"/>
    <n v="922"/>
    <n v="37"/>
    <n v="9"/>
    <s v="F"/>
    <x v="1"/>
    <n v="24"/>
    <x v="0"/>
    <n v="2"/>
    <s v="Management"/>
    <x v="1"/>
  </r>
  <r>
    <x v="1"/>
    <n v="0"/>
    <n v="909"/>
    <n v="25"/>
    <n v="3"/>
    <s v="M"/>
    <x v="0"/>
    <n v="21"/>
    <x v="2"/>
    <n v="1"/>
    <s v="Skilled"/>
    <x v="0"/>
  </r>
  <r>
    <x v="9"/>
    <n v="0"/>
    <n v="775"/>
    <n v="19"/>
    <n v="8"/>
    <s v="M"/>
    <x v="2"/>
    <n v="46"/>
    <x v="0"/>
    <n v="3"/>
    <s v="Unskilled"/>
    <x v="1"/>
  </r>
  <r>
    <x v="1"/>
    <n v="0"/>
    <n v="979"/>
    <n v="25"/>
    <n v="48"/>
    <s v="M"/>
    <x v="0"/>
    <n v="22"/>
    <x v="1"/>
    <n v="4"/>
    <s v="Skilled"/>
    <x v="1"/>
  </r>
  <r>
    <x v="1"/>
    <n v="0"/>
    <n v="948"/>
    <n v="19"/>
    <n v="2"/>
    <s v="F"/>
    <x v="1"/>
    <n v="20"/>
    <x v="1"/>
    <n v="4"/>
    <s v="Skilled"/>
    <x v="0"/>
  </r>
  <r>
    <x v="4"/>
    <n v="339"/>
    <n v="2790"/>
    <n v="22"/>
    <n v="55"/>
    <s v="M"/>
    <x v="1"/>
    <n v="60"/>
    <x v="1"/>
    <n v="2"/>
    <s v="Unskilled"/>
    <x v="1"/>
  </r>
  <r>
    <x v="5"/>
    <n v="0"/>
    <n v="309"/>
    <n v="49"/>
    <n v="37"/>
    <s v="M"/>
    <x v="0"/>
    <n v="25"/>
    <x v="0"/>
    <n v="3"/>
    <s v="Skilled"/>
    <x v="0"/>
  </r>
  <r>
    <x v="0"/>
    <n v="0"/>
    <n v="762"/>
    <n v="10"/>
    <n v="1"/>
    <s v="F"/>
    <x v="1"/>
    <n v="21"/>
    <x v="1"/>
    <n v="4"/>
    <s v="Skilled"/>
    <x v="1"/>
  </r>
  <r>
    <x v="0"/>
    <n v="0"/>
    <n v="970"/>
    <n v="13"/>
    <n v="14"/>
    <s v="F"/>
    <x v="1"/>
    <n v="22"/>
    <x v="0"/>
    <n v="1"/>
    <s v="Skilled"/>
    <x v="0"/>
  </r>
  <r>
    <x v="5"/>
    <n v="105"/>
    <n v="320"/>
    <n v="28"/>
    <n v="54"/>
    <s v="M"/>
    <x v="0"/>
    <n v="29"/>
    <x v="0"/>
    <n v="2"/>
    <s v="Management"/>
    <x v="0"/>
  </r>
  <r>
    <x v="0"/>
    <n v="0"/>
    <n v="861"/>
    <n v="13"/>
    <n v="111"/>
    <s v="M"/>
    <x v="0"/>
    <n v="56"/>
    <x v="0"/>
    <n v="4"/>
    <s v="Unskilled"/>
    <x v="1"/>
  </r>
  <r>
    <x v="6"/>
    <n v="216"/>
    <n v="262"/>
    <n v="37"/>
    <n v="2"/>
    <s v="M"/>
    <x v="0"/>
    <n v="32"/>
    <x v="1"/>
    <n v="1"/>
    <s v="Unskilled"/>
    <x v="1"/>
  </r>
  <r>
    <x v="1"/>
    <n v="113"/>
    <n v="692"/>
    <n v="11"/>
    <n v="14"/>
    <s v="M"/>
    <x v="1"/>
    <n v="30"/>
    <x v="0"/>
    <n v="2"/>
    <s v="Unskilled"/>
    <x v="0"/>
  </r>
  <r>
    <x v="5"/>
    <n v="109"/>
    <n v="540"/>
    <n v="37"/>
    <n v="1"/>
    <s v="M"/>
    <x v="2"/>
    <n v="27"/>
    <x v="1"/>
    <n v="4"/>
    <s v="Management"/>
    <x v="1"/>
  </r>
  <r>
    <x v="2"/>
    <n v="0"/>
    <n v="470"/>
    <n v="13"/>
    <n v="0"/>
    <s v="F"/>
    <x v="1"/>
    <n v="37"/>
    <x v="0"/>
    <n v="2"/>
    <s v="Unemployed"/>
    <x v="0"/>
  </r>
  <r>
    <x v="2"/>
    <n v="0"/>
    <n v="192"/>
    <n v="7"/>
    <n v="2"/>
    <s v="M"/>
    <x v="0"/>
    <n v="39"/>
    <x v="0"/>
    <n v="4"/>
    <s v="Unskilled"/>
    <x v="0"/>
  </r>
  <r>
    <x v="2"/>
    <n v="8176"/>
    <n v="12230"/>
    <n v="7"/>
    <n v="5"/>
    <s v="M"/>
    <x v="2"/>
    <n v="26"/>
    <x v="0"/>
    <n v="2"/>
    <s v="Unemployed"/>
    <x v="0"/>
  </r>
  <r>
    <x v="6"/>
    <n v="0"/>
    <n v="772"/>
    <n v="25"/>
    <n v="19"/>
    <s v="M"/>
    <x v="1"/>
    <n v="32"/>
    <x v="0"/>
    <n v="2"/>
    <s v="Skilled"/>
    <x v="0"/>
  </r>
  <r>
    <x v="1"/>
    <n v="468"/>
    <n v="14186"/>
    <n v="22"/>
    <n v="24"/>
    <s v="M"/>
    <x v="0"/>
    <n v="31"/>
    <x v="0"/>
    <n v="2"/>
    <s v="Skilled"/>
    <x v="0"/>
  </r>
  <r>
    <x v="5"/>
    <n v="7885"/>
    <n v="6330"/>
    <n v="16"/>
    <n v="14"/>
    <s v="M"/>
    <x v="0"/>
    <n v="35"/>
    <x v="0"/>
    <n v="2"/>
    <s v="Skilled"/>
    <x v="0"/>
  </r>
  <r>
    <x v="0"/>
    <n v="0"/>
    <n v="18716"/>
    <n v="19"/>
    <n v="93"/>
    <s v="M"/>
    <x v="0"/>
    <n v="31"/>
    <x v="0"/>
    <n v="3"/>
    <s v="Management"/>
    <x v="0"/>
  </r>
  <r>
    <x v="2"/>
    <n v="0"/>
    <n v="886"/>
    <n v="22"/>
    <n v="96"/>
    <s v="M"/>
    <x v="0"/>
    <n v="64"/>
    <x v="0"/>
    <n v="4"/>
    <s v="Skilled"/>
    <x v="0"/>
  </r>
  <r>
    <x v="4"/>
    <n v="0"/>
    <n v="750"/>
    <n v="37"/>
    <n v="2"/>
    <s v="M"/>
    <x v="1"/>
    <n v="27"/>
    <x v="0"/>
    <n v="1"/>
    <s v="Skilled"/>
    <x v="1"/>
  </r>
  <r>
    <x v="0"/>
    <n v="0"/>
    <n v="3870"/>
    <n v="25"/>
    <n v="11"/>
    <s v="F"/>
    <x v="1"/>
    <n v="31"/>
    <x v="0"/>
    <n v="2"/>
    <s v="Unskilled"/>
    <x v="1"/>
  </r>
  <r>
    <x v="0"/>
    <n v="0"/>
    <n v="3273"/>
    <n v="13"/>
    <n v="4"/>
    <s v="M"/>
    <x v="2"/>
    <n v="32"/>
    <x v="0"/>
    <n v="3"/>
    <s v="Unskilled"/>
    <x v="1"/>
  </r>
  <r>
    <x v="4"/>
    <n v="0"/>
    <n v="406"/>
    <n v="6"/>
    <n v="35"/>
    <s v="M"/>
    <x v="0"/>
    <n v="73"/>
    <x v="0"/>
    <n v="4"/>
    <s v="Unskilled"/>
    <x v="0"/>
  </r>
  <r>
    <x v="1"/>
    <n v="0"/>
    <n v="461"/>
    <n v="13"/>
    <n v="48"/>
    <s v="F"/>
    <x v="1"/>
    <n v="30"/>
    <x v="0"/>
    <n v="4"/>
    <s v="Unskilled"/>
    <x v="0"/>
  </r>
  <r>
    <x v="1"/>
    <n v="0"/>
    <n v="340"/>
    <n v="19"/>
    <n v="4"/>
    <s v="M"/>
    <x v="2"/>
    <n v="42"/>
    <x v="0"/>
    <n v="1"/>
    <s v="Unskilled"/>
    <x v="1"/>
  </r>
  <r>
    <x v="0"/>
    <n v="0"/>
    <n v="6490"/>
    <n v="19"/>
    <n v="85"/>
    <s v="M"/>
    <x v="0"/>
    <n v="45"/>
    <x v="0"/>
    <n v="4"/>
    <s v="Skilled"/>
    <x v="0"/>
  </r>
  <r>
    <x v="0"/>
    <n v="734"/>
    <n v="348"/>
    <n v="7"/>
    <n v="100"/>
    <s v="M"/>
    <x v="0"/>
    <n v="27"/>
    <x v="0"/>
    <n v="4"/>
    <s v="Skilled"/>
    <x v="0"/>
  </r>
  <r>
    <x v="1"/>
    <n v="0"/>
    <n v="506"/>
    <n v="25"/>
    <n v="3"/>
    <s v="F"/>
    <x v="1"/>
    <n v="22"/>
    <x v="1"/>
    <n v="4"/>
    <s v="Unskilled"/>
    <x v="1"/>
  </r>
  <r>
    <x v="5"/>
    <n v="0"/>
    <n v="14717"/>
    <n v="28"/>
    <n v="7"/>
    <s v="M"/>
    <x v="0"/>
    <n v="26"/>
    <x v="0"/>
    <n v="2"/>
    <s v="Skilled"/>
    <x v="0"/>
  </r>
  <r>
    <x v="4"/>
    <n v="172"/>
    <n v="0"/>
    <n v="25"/>
    <n v="36"/>
    <s v="M"/>
    <x v="0"/>
    <n v="33"/>
    <x v="0"/>
    <n v="3"/>
    <s v="Skilled"/>
    <x v="0"/>
  </r>
  <r>
    <x v="2"/>
    <n v="644"/>
    <n v="1571"/>
    <n v="19"/>
    <n v="1"/>
    <s v="F"/>
    <x v="1"/>
    <n v="27"/>
    <x v="0"/>
    <n v="3"/>
    <s v="Skilled"/>
    <x v="1"/>
  </r>
  <r>
    <x v="2"/>
    <n v="0"/>
    <n v="0"/>
    <n v="25"/>
    <n v="19"/>
    <s v="F"/>
    <x v="1"/>
    <n v="24"/>
    <x v="1"/>
    <n v="4"/>
    <s v="Skilled"/>
    <x v="1"/>
  </r>
  <r>
    <x v="1"/>
    <n v="617"/>
    <n v="411"/>
    <n v="31"/>
    <n v="3"/>
    <s v="M"/>
    <x v="2"/>
    <n v="21"/>
    <x v="0"/>
    <n v="1"/>
    <s v="Skilled"/>
    <x v="0"/>
  </r>
  <r>
    <x v="2"/>
    <n v="0"/>
    <n v="544"/>
    <n v="25"/>
    <n v="0"/>
    <s v="F"/>
    <x v="1"/>
    <n v="28"/>
    <x v="1"/>
    <n v="4"/>
    <s v="Unemployed"/>
    <x v="1"/>
  </r>
  <r>
    <x v="0"/>
    <n v="586"/>
    <n v="0"/>
    <n v="13"/>
    <n v="0"/>
    <s v="M"/>
    <x v="0"/>
    <n v="51"/>
    <x v="0"/>
    <n v="1"/>
    <s v="Management"/>
    <x v="1"/>
  </r>
  <r>
    <x v="1"/>
    <n v="0"/>
    <n v="835"/>
    <n v="19"/>
    <n v="42"/>
    <s v="F"/>
    <x v="1"/>
    <n v="21"/>
    <x v="0"/>
    <n v="1"/>
    <s v="Skilled"/>
    <x v="1"/>
  </r>
  <r>
    <x v="0"/>
    <n v="0"/>
    <n v="823"/>
    <n v="25"/>
    <n v="47"/>
    <s v="M"/>
    <x v="0"/>
    <n v="27"/>
    <x v="0"/>
    <n v="2"/>
    <s v="Skilled"/>
    <x v="0"/>
  </r>
  <r>
    <x v="4"/>
    <n v="0"/>
    <n v="5180"/>
    <n v="22"/>
    <n v="4"/>
    <s v="M"/>
    <x v="0"/>
    <n v="40"/>
    <x v="0"/>
    <n v="2"/>
    <s v="Unskilled"/>
    <x v="1"/>
  </r>
  <r>
    <x v="0"/>
    <n v="0"/>
    <n v="408"/>
    <n v="16"/>
    <n v="12"/>
    <s v="M"/>
    <x v="0"/>
    <n v="34"/>
    <x v="2"/>
    <n v="4"/>
    <s v="Skilled"/>
    <x v="0"/>
  </r>
  <r>
    <x v="2"/>
    <n v="0"/>
    <n v="821"/>
    <n v="48"/>
    <n v="5"/>
    <s v="F"/>
    <x v="1"/>
    <n v="34"/>
    <x v="0"/>
    <n v="1"/>
    <s v="Unskilled"/>
    <x v="0"/>
  </r>
  <r>
    <x v="3"/>
    <n v="522"/>
    <n v="385"/>
    <n v="10"/>
    <n v="66"/>
    <s v="M"/>
    <x v="0"/>
    <n v="63"/>
    <x v="0"/>
    <n v="4"/>
    <s v="Unskilled"/>
    <x v="0"/>
  </r>
  <r>
    <x v="2"/>
    <n v="585"/>
    <n v="2223"/>
    <n v="16"/>
    <n v="0"/>
    <s v="M"/>
    <x v="0"/>
    <n v="33"/>
    <x v="0"/>
    <n v="2"/>
    <s v="Management"/>
    <x v="1"/>
  </r>
  <r>
    <x v="2"/>
    <n v="5588"/>
    <n v="0"/>
    <n v="22"/>
    <n v="10"/>
    <s v="F"/>
    <x v="1"/>
    <n v="28"/>
    <x v="0"/>
    <n v="4"/>
    <s v="Skilled"/>
    <x v="1"/>
  </r>
  <r>
    <x v="2"/>
    <n v="0"/>
    <n v="605"/>
    <n v="37"/>
    <n v="20"/>
    <s v="F"/>
    <x v="1"/>
    <n v="24"/>
    <x v="0"/>
    <n v="2"/>
    <s v="Skilled"/>
    <x v="1"/>
  </r>
  <r>
    <x v="1"/>
    <n v="352"/>
    <n v="7525"/>
    <n v="13"/>
    <n v="4"/>
    <s v="F"/>
    <x v="1"/>
    <n v="18"/>
    <x v="1"/>
    <n v="4"/>
    <s v="Unskilled"/>
    <x v="0"/>
  </r>
  <r>
    <x v="0"/>
    <n v="0"/>
    <n v="3529"/>
    <n v="14"/>
    <n v="0"/>
    <s v="F"/>
    <x v="1"/>
    <n v="63"/>
    <x v="0"/>
    <n v="4"/>
    <s v="Skilled"/>
    <x v="0"/>
  </r>
  <r>
    <x v="4"/>
    <n v="2715"/>
    <n v="1435"/>
    <n v="49"/>
    <n v="14"/>
    <s v="M"/>
    <x v="1"/>
    <n v="37"/>
    <x v="0"/>
    <n v="2"/>
    <s v="Skilled"/>
    <x v="1"/>
  </r>
  <r>
    <x v="7"/>
    <n v="560"/>
    <n v="887"/>
    <n v="25"/>
    <n v="20"/>
    <s v="M"/>
    <x v="0"/>
    <n v="38"/>
    <x v="0"/>
    <n v="3"/>
    <s v="Management"/>
    <x v="1"/>
  </r>
  <r>
    <x v="0"/>
    <n v="895"/>
    <n v="243"/>
    <n v="13"/>
    <n v="4"/>
    <s v="M"/>
    <x v="2"/>
    <n v="22"/>
    <x v="1"/>
    <n v="1"/>
    <s v="Skilled"/>
    <x v="1"/>
  </r>
  <r>
    <x v="2"/>
    <n v="305"/>
    <n v="4553"/>
    <n v="7"/>
    <n v="2"/>
    <s v="F"/>
    <x v="1"/>
    <n v="31"/>
    <x v="0"/>
    <n v="1"/>
    <s v="Unskilled"/>
    <x v="1"/>
  </r>
  <r>
    <x v="0"/>
    <n v="0"/>
    <n v="418"/>
    <n v="19"/>
    <n v="4"/>
    <s v="M"/>
    <x v="0"/>
    <n v="31"/>
    <x v="0"/>
    <n v="2"/>
    <s v="Skilled"/>
    <x v="0"/>
  </r>
  <r>
    <x v="2"/>
    <n v="0"/>
    <n v="771"/>
    <n v="25"/>
    <n v="0"/>
    <s v="M"/>
    <x v="0"/>
    <n v="42"/>
    <x v="2"/>
    <n v="2"/>
    <s v="Skilled"/>
    <x v="1"/>
  </r>
  <r>
    <x v="1"/>
    <n v="0"/>
    <n v="463"/>
    <n v="11"/>
    <n v="13"/>
    <s v="M"/>
    <x v="0"/>
    <n v="24"/>
    <x v="1"/>
    <n v="2"/>
    <s v="Unskilled"/>
    <x v="1"/>
  </r>
  <r>
    <x v="4"/>
    <n v="8948"/>
    <n v="110"/>
    <n v="31"/>
    <n v="90"/>
    <s v="M"/>
    <x v="0"/>
    <n v="65"/>
    <x v="0"/>
    <n v="4"/>
    <s v="Management"/>
    <x v="1"/>
  </r>
  <r>
    <x v="5"/>
    <n v="0"/>
    <n v="10099"/>
    <n v="16"/>
    <n v="108"/>
    <s v="M"/>
    <x v="0"/>
    <n v="22"/>
    <x v="1"/>
    <n v="4"/>
    <s v="Skilled"/>
    <x v="0"/>
  </r>
  <r>
    <x v="5"/>
    <n v="0"/>
    <n v="13428"/>
    <n v="7"/>
    <n v="0"/>
    <s v="F"/>
    <x v="1"/>
    <n v="22"/>
    <x v="1"/>
    <n v="2"/>
    <s v="Unemployed"/>
    <x v="0"/>
  </r>
  <r>
    <x v="0"/>
    <n v="0"/>
    <n v="208"/>
    <n v="13"/>
    <n v="23"/>
    <s v="M"/>
    <x v="0"/>
    <n v="51"/>
    <x v="0"/>
    <n v="4"/>
    <s v="Skilled"/>
    <x v="0"/>
  </r>
  <r>
    <x v="0"/>
    <n v="0"/>
    <n v="552"/>
    <n v="13"/>
    <n v="15"/>
    <s v="F"/>
    <x v="1"/>
    <n v="23"/>
    <x v="0"/>
    <n v="4"/>
    <s v="Unskilled"/>
    <x v="1"/>
  </r>
  <r>
    <x v="3"/>
    <n v="0"/>
    <n v="3105"/>
    <n v="16"/>
    <n v="19"/>
    <s v="F"/>
    <x v="1"/>
    <n v="30"/>
    <x v="0"/>
    <n v="3"/>
    <s v="Skilled"/>
    <x v="0"/>
  </r>
  <r>
    <x v="0"/>
    <n v="483"/>
    <n v="415"/>
    <n v="19"/>
    <n v="6"/>
    <s v="M"/>
    <x v="2"/>
    <n v="32"/>
    <x v="0"/>
    <n v="2"/>
    <s v="Skilled"/>
    <x v="1"/>
  </r>
  <r>
    <x v="9"/>
    <n v="0"/>
    <n v="1238"/>
    <n v="13"/>
    <n v="0"/>
    <s v="F"/>
    <x v="1"/>
    <n v="21"/>
    <x v="0"/>
    <n v="3"/>
    <s v="Skilled"/>
    <x v="1"/>
  </r>
  <r>
    <x v="3"/>
    <n v="0"/>
    <n v="238"/>
    <n v="13"/>
    <n v="2"/>
    <s v="F"/>
    <x v="1"/>
    <n v="52"/>
    <x v="0"/>
    <n v="4"/>
    <s v="Skilled"/>
    <x v="1"/>
  </r>
  <r>
    <x v="1"/>
    <n v="0"/>
    <n v="127"/>
    <n v="31"/>
    <n v="35"/>
    <s v="F"/>
    <x v="1"/>
    <n v="22"/>
    <x v="1"/>
    <n v="4"/>
    <s v="Skilled"/>
    <x v="1"/>
  </r>
  <r>
    <x v="4"/>
    <n v="663"/>
    <n v="0"/>
    <n v="19"/>
    <n v="57"/>
    <s v="M"/>
    <x v="0"/>
    <n v="41"/>
    <x v="0"/>
    <n v="2"/>
    <s v="Skilled"/>
    <x v="0"/>
  </r>
  <r>
    <x v="2"/>
    <n v="624"/>
    <n v="785"/>
    <n v="37"/>
    <n v="9"/>
    <s v="F"/>
    <x v="1"/>
    <n v="53"/>
    <x v="1"/>
    <n v="2"/>
    <s v="Skilled"/>
    <x v="0"/>
  </r>
  <r>
    <x v="6"/>
    <n v="0"/>
    <n v="718"/>
    <n v="19"/>
    <n v="0"/>
    <s v="F"/>
    <x v="1"/>
    <n v="54"/>
    <x v="2"/>
    <n v="4"/>
    <s v="Unemployed"/>
    <x v="1"/>
  </r>
  <r>
    <x v="1"/>
    <n v="0"/>
    <n v="493"/>
    <n v="13"/>
    <n v="21"/>
    <s v="M"/>
    <x v="0"/>
    <n v="37"/>
    <x v="0"/>
    <n v="3"/>
    <s v="Unskilled"/>
    <x v="0"/>
  </r>
  <r>
    <x v="0"/>
    <n v="152"/>
    <n v="757"/>
    <n v="49"/>
    <n v="45"/>
    <s v="M"/>
    <x v="0"/>
    <n v="27"/>
    <x v="0"/>
    <n v="4"/>
    <s v="Skilled"/>
    <x v="1"/>
  </r>
  <r>
    <x v="2"/>
    <n v="0"/>
    <n v="9125"/>
    <n v="13"/>
    <n v="24"/>
    <s v="F"/>
    <x v="1"/>
    <n v="25"/>
    <x v="0"/>
    <n v="2"/>
    <s v="Skilled"/>
    <x v="1"/>
  </r>
  <r>
    <x v="0"/>
    <n v="0"/>
    <n v="364"/>
    <n v="13"/>
    <n v="12"/>
    <s v="F"/>
    <x v="1"/>
    <n v="34"/>
    <x v="0"/>
    <n v="2"/>
    <s v="Skilled"/>
    <x v="0"/>
  </r>
  <r>
    <x v="4"/>
    <n v="498"/>
    <n v="598"/>
    <n v="37"/>
    <n v="14"/>
    <s v="M"/>
    <x v="1"/>
    <n v="29"/>
    <x v="0"/>
    <n v="2"/>
    <s v="Management"/>
    <x v="1"/>
  </r>
  <r>
    <x v="2"/>
    <n v="0"/>
    <n v="374"/>
    <n v="10"/>
    <n v="19"/>
    <s v="M"/>
    <x v="0"/>
    <n v="27"/>
    <x v="0"/>
    <n v="3"/>
    <s v="Unskilled"/>
    <x v="1"/>
  </r>
  <r>
    <x v="0"/>
    <n v="156"/>
    <n v="0"/>
    <n v="13"/>
    <n v="58"/>
    <s v="F"/>
    <x v="1"/>
    <n v="32"/>
    <x v="0"/>
    <n v="3"/>
    <s v="Unskilled"/>
    <x v="1"/>
  </r>
  <r>
    <x v="5"/>
    <n v="1336"/>
    <n v="0"/>
    <n v="37"/>
    <n v="11"/>
    <s v="M"/>
    <x v="0"/>
    <n v="29"/>
    <x v="0"/>
    <n v="2"/>
    <s v="Management"/>
    <x v="0"/>
  </r>
  <r>
    <x v="2"/>
    <n v="0"/>
    <n v="508"/>
    <n v="13"/>
    <n v="3"/>
    <s v="M"/>
    <x v="0"/>
    <n v="32"/>
    <x v="0"/>
    <n v="1"/>
    <s v="Unskilled"/>
    <x v="1"/>
  </r>
  <r>
    <x v="0"/>
    <n v="0"/>
    <n v="956"/>
    <n v="25"/>
    <n v="4"/>
    <s v="F"/>
    <x v="1"/>
    <n v="28"/>
    <x v="1"/>
    <n v="2"/>
    <s v="Unskilled"/>
    <x v="1"/>
  </r>
  <r>
    <x v="1"/>
    <n v="0"/>
    <n v="636"/>
    <n v="22"/>
    <n v="41"/>
    <s v="F"/>
    <x v="1"/>
    <n v="25"/>
    <x v="1"/>
    <n v="4"/>
    <s v="Unskilled"/>
    <x v="0"/>
  </r>
  <r>
    <x v="2"/>
    <n v="2641"/>
    <n v="0"/>
    <n v="13"/>
    <n v="71"/>
    <s v="F"/>
    <x v="1"/>
    <n v="51"/>
    <x v="2"/>
    <n v="4"/>
    <s v="Management"/>
    <x v="0"/>
  </r>
  <r>
    <x v="5"/>
    <n v="0"/>
    <n v="1519"/>
    <n v="40"/>
    <n v="74"/>
    <s v="M"/>
    <x v="0"/>
    <n v="44"/>
    <x v="0"/>
    <n v="2"/>
    <s v="Management"/>
    <x v="0"/>
  </r>
  <r>
    <x v="4"/>
    <n v="0"/>
    <n v="922"/>
    <n v="19"/>
    <n v="29"/>
    <s v="M"/>
    <x v="0"/>
    <n v="33"/>
    <x v="0"/>
    <n v="1"/>
    <s v="Skilled"/>
    <x v="0"/>
  </r>
  <r>
    <x v="1"/>
    <n v="0"/>
    <n v="180"/>
    <n v="5"/>
    <n v="2"/>
    <s v="F"/>
    <x v="1"/>
    <n v="22"/>
    <x v="1"/>
    <n v="3"/>
    <s v="Unskilled"/>
    <x v="0"/>
  </r>
  <r>
    <x v="5"/>
    <n v="0"/>
    <n v="701"/>
    <n v="22"/>
    <n v="108"/>
    <s v="M"/>
    <x v="0"/>
    <n v="35"/>
    <x v="0"/>
    <n v="4"/>
    <s v="Management"/>
    <x v="0"/>
  </r>
  <r>
    <x v="0"/>
    <n v="0"/>
    <n v="296"/>
    <n v="16"/>
    <n v="8"/>
    <s v="M"/>
    <x v="0"/>
    <n v="30"/>
    <x v="0"/>
    <n v="2"/>
    <s v="Skilled"/>
    <x v="0"/>
  </r>
  <r>
    <x v="0"/>
    <n v="887"/>
    <n v="519"/>
    <n v="7"/>
    <n v="42"/>
    <s v="M"/>
    <x v="2"/>
    <n v="27"/>
    <x v="0"/>
    <n v="3"/>
    <s v="Unskilled"/>
    <x v="0"/>
  </r>
  <r>
    <x v="4"/>
    <n v="0"/>
    <n v="800"/>
    <n v="49"/>
    <n v="2"/>
    <s v="F"/>
    <x v="1"/>
    <n v="23"/>
    <x v="1"/>
    <n v="4"/>
    <s v="Skilled"/>
    <x v="1"/>
  </r>
  <r>
    <x v="1"/>
    <n v="0"/>
    <n v="736"/>
    <n v="13"/>
    <n v="6"/>
    <s v="F"/>
    <x v="1"/>
    <n v="19"/>
    <x v="1"/>
    <n v="4"/>
    <s v="Skilled"/>
    <x v="1"/>
  </r>
  <r>
    <x v="0"/>
    <n v="0"/>
    <n v="11838"/>
    <n v="7"/>
    <n v="70"/>
    <s v="M"/>
    <x v="0"/>
    <n v="44"/>
    <x v="0"/>
    <n v="4"/>
    <s v="Unskilled"/>
    <x v="0"/>
  </r>
  <r>
    <x v="0"/>
    <n v="0"/>
    <n v="364"/>
    <n v="5"/>
    <n v="35"/>
    <s v="M"/>
    <x v="0"/>
    <n v="41"/>
    <x v="0"/>
    <n v="1"/>
    <s v="Unskilled"/>
    <x v="0"/>
  </r>
  <r>
    <x v="2"/>
    <n v="18408"/>
    <n v="212"/>
    <n v="13"/>
    <n v="9"/>
    <s v="F"/>
    <x v="1"/>
    <n v="35"/>
    <x v="0"/>
    <n v="2"/>
    <s v="Skilled"/>
    <x v="0"/>
  </r>
  <r>
    <x v="2"/>
    <n v="497"/>
    <n v="888"/>
    <n v="16"/>
    <n v="3"/>
    <s v="F"/>
    <x v="1"/>
    <n v="25"/>
    <x v="1"/>
    <n v="1"/>
    <s v="Unemployed"/>
    <x v="1"/>
  </r>
  <r>
    <x v="5"/>
    <n v="0"/>
    <n v="999"/>
    <n v="25"/>
    <n v="0"/>
    <s v="M"/>
    <x v="0"/>
    <n v="28"/>
    <x v="2"/>
    <n v="2"/>
    <s v="Management"/>
    <x v="0"/>
  </r>
  <r>
    <x v="0"/>
    <n v="946"/>
    <n v="0"/>
    <n v="16"/>
    <n v="83"/>
    <s v="M"/>
    <x v="0"/>
    <n v="34"/>
    <x v="0"/>
    <n v="2"/>
    <s v="Skilled"/>
    <x v="0"/>
  </r>
  <r>
    <x v="4"/>
    <n v="986"/>
    <n v="578"/>
    <n v="28"/>
    <n v="1"/>
    <s v="F"/>
    <x v="1"/>
    <n v="31"/>
    <x v="0"/>
    <n v="1"/>
    <s v="Skilled"/>
    <x v="0"/>
  </r>
  <r>
    <x v="3"/>
    <n v="8122"/>
    <n v="136"/>
    <n v="22"/>
    <n v="4"/>
    <s v="M"/>
    <x v="1"/>
    <n v="32"/>
    <x v="1"/>
    <n v="1"/>
    <s v="Skilled"/>
    <x v="1"/>
  </r>
  <r>
    <x v="1"/>
    <n v="0"/>
    <n v="734"/>
    <n v="37"/>
    <n v="111"/>
    <s v="M"/>
    <x v="0"/>
    <n v="41"/>
    <x v="0"/>
    <n v="2"/>
    <s v="Skilled"/>
    <x v="1"/>
  </r>
  <r>
    <x v="4"/>
    <n v="778"/>
    <n v="861"/>
    <n v="49"/>
    <n v="21"/>
    <s v="M"/>
    <x v="0"/>
    <n v="22"/>
    <x v="0"/>
    <n v="2"/>
    <s v="Skilled"/>
    <x v="1"/>
  </r>
  <r>
    <x v="7"/>
    <n v="645"/>
    <n v="855"/>
    <n v="25"/>
    <n v="17"/>
    <s v="M"/>
    <x v="0"/>
    <n v="28"/>
    <x v="0"/>
    <n v="3"/>
    <s v="Management"/>
    <x v="1"/>
  </r>
  <r>
    <x v="1"/>
    <n v="0"/>
    <n v="4486"/>
    <n v="10"/>
    <n v="3"/>
    <s v="F"/>
    <x v="1"/>
    <n v="21"/>
    <x v="1"/>
    <n v="4"/>
    <s v="Skilled"/>
    <x v="0"/>
  </r>
  <r>
    <x v="2"/>
    <n v="682"/>
    <n v="2017"/>
    <n v="37"/>
    <n v="85"/>
    <s v="M"/>
    <x v="0"/>
    <n v="41"/>
    <x v="0"/>
    <n v="4"/>
    <s v="Management"/>
    <x v="1"/>
  </r>
  <r>
    <x v="2"/>
    <n v="19812"/>
    <n v="0"/>
    <n v="25"/>
    <n v="37"/>
    <s v="M"/>
    <x v="0"/>
    <n v="36"/>
    <x v="0"/>
    <n v="2"/>
    <s v="Unskilled"/>
    <x v="1"/>
  </r>
  <r>
    <x v="4"/>
    <n v="0"/>
    <n v="500"/>
    <n v="25"/>
    <n v="1"/>
    <s v="M"/>
    <x v="0"/>
    <n v="26"/>
    <x v="0"/>
    <n v="2"/>
    <s v="Skilled"/>
    <x v="1"/>
  </r>
  <r>
    <x v="5"/>
    <n v="0"/>
    <n v="859"/>
    <n v="31"/>
    <n v="89"/>
    <s v="M"/>
    <x v="0"/>
    <n v="37"/>
    <x v="2"/>
    <n v="4"/>
    <s v="Management"/>
    <x v="0"/>
  </r>
  <r>
    <x v="4"/>
    <n v="859"/>
    <n v="3305"/>
    <n v="25"/>
    <n v="26"/>
    <s v="M"/>
    <x v="0"/>
    <n v="35"/>
    <x v="1"/>
    <n v="4"/>
    <s v="Management"/>
    <x v="0"/>
  </r>
  <r>
    <x v="0"/>
    <n v="0"/>
    <n v="1218"/>
    <n v="13"/>
    <n v="38"/>
    <s v="M"/>
    <x v="0"/>
    <n v="34"/>
    <x v="0"/>
    <n v="1"/>
    <s v="Skilled"/>
    <x v="0"/>
  </r>
  <r>
    <x v="2"/>
    <n v="0"/>
    <n v="9016"/>
    <n v="49"/>
    <n v="22"/>
    <s v="M"/>
    <x v="0"/>
    <n v="43"/>
    <x v="2"/>
    <n v="2"/>
    <s v="Skilled"/>
    <x v="1"/>
  </r>
  <r>
    <x v="2"/>
    <n v="0"/>
    <n v="11587"/>
    <n v="22"/>
    <n v="46"/>
    <s v="F"/>
    <x v="1"/>
    <n v="30"/>
    <x v="0"/>
    <n v="2"/>
    <s v="Management"/>
    <x v="0"/>
  </r>
  <r>
    <x v="1"/>
    <n v="0"/>
    <n v="8944"/>
    <n v="25"/>
    <n v="66"/>
    <s v="M"/>
    <x v="0"/>
    <n v="31"/>
    <x v="1"/>
    <n v="3"/>
    <s v="Skilled"/>
    <x v="0"/>
  </r>
  <r>
    <x v="6"/>
    <n v="0"/>
    <n v="807"/>
    <n v="25"/>
    <n v="75"/>
    <s v="M"/>
    <x v="0"/>
    <n v="43"/>
    <x v="2"/>
    <n v="4"/>
    <s v="Skilled"/>
    <x v="0"/>
  </r>
  <r>
    <x v="0"/>
    <n v="0"/>
    <n v="867"/>
    <n v="31"/>
    <n v="27"/>
    <s v="F"/>
    <x v="1"/>
    <n v="24"/>
    <x v="0"/>
    <n v="2"/>
    <s v="Skilled"/>
    <x v="0"/>
  </r>
  <r>
    <x v="0"/>
    <n v="795"/>
    <n v="16804"/>
    <n v="49"/>
    <n v="40"/>
    <s v="M"/>
    <x v="0"/>
    <n v="26"/>
    <x v="0"/>
    <n v="2"/>
    <s v="Skilled"/>
    <x v="1"/>
  </r>
  <r>
    <x v="1"/>
    <n v="0"/>
    <n v="347"/>
    <n v="16"/>
    <n v="5"/>
    <s v="F"/>
    <x v="1"/>
    <n v="45"/>
    <x v="1"/>
    <n v="1"/>
    <s v="Skilled"/>
    <x v="0"/>
  </r>
  <r>
    <x v="1"/>
    <n v="0"/>
    <n v="836"/>
    <n v="16"/>
    <n v="4"/>
    <s v="M"/>
    <x v="0"/>
    <n v="26"/>
    <x v="0"/>
    <n v="3"/>
    <s v="Unskilled"/>
    <x v="0"/>
  </r>
  <r>
    <x v="1"/>
    <n v="0"/>
    <n v="142"/>
    <n v="7"/>
    <n v="53"/>
    <s v="F"/>
    <x v="1"/>
    <n v="48"/>
    <x v="0"/>
    <n v="1"/>
    <s v="Skilled"/>
    <x v="0"/>
  </r>
  <r>
    <x v="1"/>
    <n v="0"/>
    <n v="169"/>
    <n v="19"/>
    <n v="6"/>
    <s v="M"/>
    <x v="0"/>
    <n v="43"/>
    <x v="0"/>
    <n v="3"/>
    <s v="Skilled"/>
    <x v="1"/>
  </r>
  <r>
    <x v="7"/>
    <n v="852"/>
    <n v="3613"/>
    <n v="61"/>
    <n v="83"/>
    <s v="F"/>
    <x v="1"/>
    <n v="59"/>
    <x v="2"/>
    <n v="4"/>
    <s v="Management"/>
    <x v="1"/>
  </r>
  <r>
    <x v="3"/>
    <n v="0"/>
    <n v="403"/>
    <n v="7"/>
    <n v="5"/>
    <s v="F"/>
    <x v="1"/>
    <n v="55"/>
    <x v="0"/>
    <n v="2"/>
    <s v="Skilled"/>
    <x v="0"/>
  </r>
  <r>
    <x v="0"/>
    <n v="0"/>
    <n v="836"/>
    <n v="25"/>
    <n v="0"/>
    <s v="M"/>
    <x v="0"/>
    <n v="29"/>
    <x v="0"/>
    <n v="2"/>
    <s v="Management"/>
    <x v="1"/>
  </r>
  <r>
    <x v="2"/>
    <n v="425"/>
    <n v="0"/>
    <n v="19"/>
    <n v="7"/>
    <s v="F"/>
    <x v="1"/>
    <n v="32"/>
    <x v="0"/>
    <n v="2"/>
    <s v="Skilled"/>
    <x v="1"/>
  </r>
  <r>
    <x v="4"/>
    <n v="0"/>
    <n v="11481"/>
    <n v="25"/>
    <n v="18"/>
    <s v="M"/>
    <x v="0"/>
    <n v="53"/>
    <x v="0"/>
    <n v="3"/>
    <s v="Management"/>
    <x v="1"/>
  </r>
  <r>
    <x v="4"/>
    <n v="0"/>
    <n v="3285"/>
    <n v="7"/>
    <n v="21"/>
    <s v="M"/>
    <x v="0"/>
    <n v="33"/>
    <x v="0"/>
    <n v="2"/>
    <s v="Unskilled"/>
    <x v="0"/>
  </r>
  <r>
    <x v="3"/>
    <n v="0"/>
    <n v="164"/>
    <n v="13"/>
    <n v="65"/>
    <s v="F"/>
    <x v="1"/>
    <n v="56"/>
    <x v="2"/>
    <n v="4"/>
    <s v="Unskilled"/>
    <x v="0"/>
  </r>
  <r>
    <x v="2"/>
    <n v="11072"/>
    <n v="891"/>
    <n v="61"/>
    <n v="17"/>
    <s v="M"/>
    <x v="0"/>
    <n v="33"/>
    <x v="2"/>
    <n v="4"/>
    <s v="Skilled"/>
    <x v="0"/>
  </r>
  <r>
    <x v="5"/>
    <n v="0"/>
    <n v="0"/>
    <n v="37"/>
    <n v="49"/>
    <s v="M"/>
    <x v="0"/>
    <n v="46"/>
    <x v="2"/>
    <n v="4"/>
    <s v="Skilled"/>
    <x v="1"/>
  </r>
  <r>
    <x v="5"/>
    <n v="219"/>
    <n v="841"/>
    <n v="43"/>
    <n v="0"/>
    <s v="M"/>
    <x v="0"/>
    <n v="54"/>
    <x v="2"/>
    <n v="2"/>
    <s v="Management"/>
    <x v="0"/>
  </r>
  <r>
    <x v="2"/>
    <n v="8060"/>
    <n v="607"/>
    <n v="19"/>
    <n v="71"/>
    <s v="F"/>
    <x v="1"/>
    <n v="22"/>
    <x v="0"/>
    <n v="2"/>
    <s v="Management"/>
    <x v="0"/>
  </r>
  <r>
    <x v="2"/>
    <n v="0"/>
    <n v="486"/>
    <n v="12"/>
    <n v="22"/>
    <s v="M"/>
    <x v="0"/>
    <n v="35"/>
    <x v="1"/>
    <n v="2"/>
    <s v="Skilled"/>
    <x v="0"/>
  </r>
  <r>
    <x v="2"/>
    <n v="0"/>
    <n v="108"/>
    <n v="25"/>
    <n v="52"/>
    <s v="M"/>
    <x v="0"/>
    <n v="46"/>
    <x v="0"/>
    <n v="4"/>
    <s v="Unskilled"/>
    <x v="1"/>
  </r>
  <r>
    <x v="0"/>
    <n v="0"/>
    <n v="0"/>
    <n v="43"/>
    <n v="28"/>
    <s v="F"/>
    <x v="1"/>
    <n v="29"/>
    <x v="0"/>
    <n v="3"/>
    <s v="Management"/>
    <x v="1"/>
  </r>
  <r>
    <x v="2"/>
    <n v="0"/>
    <n v="113"/>
    <n v="25"/>
    <n v="31"/>
    <s v="F"/>
    <x v="1"/>
    <n v="22"/>
    <x v="1"/>
    <n v="4"/>
    <s v="Skilled"/>
    <x v="1"/>
  </r>
  <r>
    <x v="2"/>
    <n v="1613"/>
    <n v="0"/>
    <n v="25"/>
    <n v="118"/>
    <s v="M"/>
    <x v="2"/>
    <n v="53"/>
    <x v="0"/>
    <n v="4"/>
    <s v="Skilled"/>
    <x v="0"/>
  </r>
  <r>
    <x v="1"/>
    <n v="757"/>
    <n v="208"/>
    <n v="25"/>
    <n v="36"/>
    <s v="M"/>
    <x v="1"/>
    <n v="42"/>
    <x v="0"/>
    <n v="3"/>
    <s v="Skilled"/>
    <x v="1"/>
  </r>
  <r>
    <x v="8"/>
    <n v="0"/>
    <n v="603"/>
    <n v="13"/>
    <n v="35"/>
    <s v="M"/>
    <x v="2"/>
    <n v="20"/>
    <x v="1"/>
    <n v="4"/>
    <s v="Skilled"/>
    <x v="1"/>
  </r>
  <r>
    <x v="2"/>
    <n v="0"/>
    <n v="343"/>
    <n v="19"/>
    <n v="22"/>
    <s v="F"/>
    <x v="1"/>
    <n v="35"/>
    <x v="0"/>
    <n v="3"/>
    <s v="Skilled"/>
    <x v="0"/>
  </r>
  <r>
    <x v="3"/>
    <n v="977"/>
    <n v="463"/>
    <n v="10"/>
    <n v="61"/>
    <s v="F"/>
    <x v="1"/>
    <n v="33"/>
    <x v="0"/>
    <n v="3"/>
    <s v="Management"/>
    <x v="1"/>
  </r>
  <r>
    <x v="3"/>
    <n v="197"/>
    <n v="0"/>
    <n v="37"/>
    <n v="17"/>
    <s v="M"/>
    <x v="2"/>
    <n v="26"/>
    <x v="0"/>
    <n v="2"/>
    <s v="Skilled"/>
    <x v="0"/>
  </r>
  <r>
    <x v="1"/>
    <n v="0"/>
    <n v="299"/>
    <n v="19"/>
    <n v="11"/>
    <s v="M"/>
    <x v="0"/>
    <n v="46"/>
    <x v="2"/>
    <n v="4"/>
    <s v="Skilled"/>
    <x v="0"/>
  </r>
  <r>
    <x v="2"/>
    <n v="0"/>
    <n v="490"/>
    <n v="13"/>
    <n v="15"/>
    <s v="F"/>
    <x v="1"/>
    <n v="28"/>
    <x v="0"/>
    <n v="2"/>
    <s v="Skilled"/>
    <x v="1"/>
  </r>
  <r>
    <x v="0"/>
    <n v="0"/>
    <n v="6628"/>
    <n v="37"/>
    <n v="65"/>
    <s v="M"/>
    <x v="0"/>
    <n v="38"/>
    <x v="0"/>
    <n v="4"/>
    <s v="Skilled"/>
    <x v="0"/>
  </r>
  <r>
    <x v="4"/>
    <n v="0"/>
    <n v="859"/>
    <n v="19"/>
    <n v="23"/>
    <s v="M"/>
    <x v="0"/>
    <n v="35"/>
    <x v="0"/>
    <n v="2"/>
    <s v="Skilled"/>
    <x v="1"/>
  </r>
  <r>
    <x v="2"/>
    <n v="0"/>
    <n v="750"/>
    <n v="13"/>
    <n v="14"/>
    <s v="M"/>
    <x v="0"/>
    <n v="47"/>
    <x v="0"/>
    <n v="4"/>
    <s v="Skilled"/>
    <x v="1"/>
  </r>
  <r>
    <x v="0"/>
    <n v="256"/>
    <n v="954"/>
    <n v="10"/>
    <n v="13"/>
    <s v="M"/>
    <x v="0"/>
    <n v="23"/>
    <x v="0"/>
    <n v="3"/>
    <s v="Skilled"/>
    <x v="0"/>
  </r>
  <r>
    <x v="2"/>
    <n v="296"/>
    <n v="591"/>
    <n v="37"/>
    <n v="103"/>
    <s v="M"/>
    <x v="0"/>
    <n v="56"/>
    <x v="2"/>
    <n v="4"/>
    <s v="Skilled"/>
    <x v="1"/>
  </r>
  <r>
    <x v="1"/>
    <n v="0"/>
    <n v="13970"/>
    <n v="13"/>
    <n v="24"/>
    <s v="F"/>
    <x v="1"/>
    <n v="28"/>
    <x v="1"/>
    <n v="4"/>
    <s v="Unskilled"/>
    <x v="1"/>
  </r>
  <r>
    <x v="2"/>
    <n v="0"/>
    <n v="857"/>
    <n v="11"/>
    <n v="34"/>
    <s v="M"/>
    <x v="0"/>
    <n v="48"/>
    <x v="0"/>
    <n v="3"/>
    <s v="Skilled"/>
    <x v="0"/>
  </r>
  <r>
    <x v="1"/>
    <n v="0"/>
    <n v="5857"/>
    <n v="19"/>
    <n v="20"/>
    <s v="M"/>
    <x v="0"/>
    <n v="27"/>
    <x v="0"/>
    <n v="2"/>
    <s v="Skilled"/>
    <x v="0"/>
  </r>
  <r>
    <x v="0"/>
    <n v="298"/>
    <n v="3326"/>
    <n v="73"/>
    <n v="15"/>
    <s v="M"/>
    <x v="2"/>
    <n v="23"/>
    <x v="0"/>
    <n v="2"/>
    <s v="Skilled"/>
    <x v="1"/>
  </r>
  <r>
    <x v="0"/>
    <n v="0"/>
    <n v="726"/>
    <n v="19"/>
    <n v="7"/>
    <s v="F"/>
    <x v="1"/>
    <n v="24"/>
    <x v="1"/>
    <n v="4"/>
    <s v="Skilled"/>
    <x v="1"/>
  </r>
  <r>
    <x v="1"/>
    <n v="8636"/>
    <n v="214"/>
    <n v="11"/>
    <n v="3"/>
    <s v="F"/>
    <x v="1"/>
    <n v="22"/>
    <x v="0"/>
    <n v="2"/>
    <s v="Skilled"/>
    <x v="0"/>
  </r>
  <r>
    <x v="2"/>
    <n v="0"/>
    <n v="207"/>
    <n v="13"/>
    <n v="119"/>
    <s v="M"/>
    <x v="0"/>
    <n v="42"/>
    <x v="1"/>
    <n v="4"/>
    <s v="Skilled"/>
    <x v="1"/>
  </r>
  <r>
    <x v="2"/>
    <n v="0"/>
    <n v="713"/>
    <n v="13"/>
    <n v="29"/>
    <s v="M"/>
    <x v="0"/>
    <n v="25"/>
    <x v="0"/>
    <n v="2"/>
    <s v="Skilled"/>
    <x v="1"/>
  </r>
  <r>
    <x v="2"/>
    <n v="19766"/>
    <n v="2141"/>
    <n v="11"/>
    <n v="54"/>
    <s v="F"/>
    <x v="1"/>
    <n v="47"/>
    <x v="2"/>
    <n v="4"/>
    <s v="Unskilled"/>
    <x v="1"/>
  </r>
  <r>
    <x v="2"/>
    <n v="0"/>
    <n v="483"/>
    <n v="19"/>
    <n v="90"/>
    <s v="F"/>
    <x v="1"/>
    <n v="32"/>
    <x v="1"/>
    <n v="4"/>
    <s v="Skilled"/>
    <x v="1"/>
  </r>
  <r>
    <x v="2"/>
    <n v="0"/>
    <n v="127"/>
    <n v="7"/>
    <n v="13"/>
    <s v="M"/>
    <x v="0"/>
    <n v="25"/>
    <x v="1"/>
    <n v="3"/>
    <s v="Skilled"/>
    <x v="0"/>
  </r>
  <r>
    <x v="1"/>
    <n v="0"/>
    <n v="367"/>
    <n v="37"/>
    <n v="22"/>
    <s v="M"/>
    <x v="0"/>
    <n v="36"/>
    <x v="0"/>
    <n v="2"/>
    <s v="Skilled"/>
    <x v="0"/>
  </r>
  <r>
    <x v="0"/>
    <n v="0"/>
    <n v="813"/>
    <n v="43"/>
    <n v="28"/>
    <s v="M"/>
    <x v="0"/>
    <n v="25"/>
    <x v="0"/>
    <n v="2"/>
    <s v="Skilled"/>
    <x v="1"/>
  </r>
  <r>
    <x v="1"/>
    <n v="4089"/>
    <n v="0"/>
    <n v="7"/>
    <n v="14"/>
    <s v="M"/>
    <x v="2"/>
    <n v="26"/>
    <x v="0"/>
    <n v="2"/>
    <s v="Skilled"/>
    <x v="0"/>
  </r>
  <r>
    <x v="2"/>
    <n v="0"/>
    <n v="102"/>
    <n v="7"/>
    <n v="0"/>
    <s v="F"/>
    <x v="1"/>
    <n v="53"/>
    <x v="0"/>
    <n v="4"/>
    <s v="Unemployed"/>
    <x v="0"/>
  </r>
  <r>
    <x v="6"/>
    <n v="271"/>
    <n v="759"/>
    <n v="19"/>
    <n v="0"/>
    <s v="F"/>
    <x v="1"/>
    <n v="66"/>
    <x v="0"/>
    <n v="4"/>
    <s v="Skilled"/>
    <x v="0"/>
  </r>
  <r>
    <x v="2"/>
    <n v="949"/>
    <n v="0"/>
    <n v="49"/>
    <n v="36"/>
    <s v="F"/>
    <x v="1"/>
    <n v="23"/>
    <x v="0"/>
    <n v="2"/>
    <s v="Skilled"/>
    <x v="0"/>
  </r>
  <r>
    <x v="0"/>
    <n v="0"/>
    <n v="503"/>
    <n v="13"/>
    <n v="62"/>
    <s v="M"/>
    <x v="0"/>
    <n v="25"/>
    <x v="0"/>
    <n v="2"/>
    <s v="Skilled"/>
    <x v="0"/>
  </r>
  <r>
    <x v="0"/>
    <n v="911"/>
    <n v="823"/>
    <n v="46"/>
    <n v="4"/>
    <s v="M"/>
    <x v="0"/>
    <n v="24"/>
    <x v="0"/>
    <n v="2"/>
    <s v="Unskilled"/>
    <x v="1"/>
  </r>
  <r>
    <x v="2"/>
    <n v="0"/>
    <n v="693"/>
    <n v="19"/>
    <n v="28"/>
    <s v="M"/>
    <x v="0"/>
    <n v="31"/>
    <x v="2"/>
    <n v="4"/>
    <s v="Unskilled"/>
    <x v="1"/>
  </r>
  <r>
    <x v="5"/>
    <n v="0"/>
    <n v="973"/>
    <n v="49"/>
    <n v="81"/>
    <s v="F"/>
    <x v="1"/>
    <n v="57"/>
    <x v="2"/>
    <n v="4"/>
    <s v="Unskilled"/>
    <x v="1"/>
  </r>
  <r>
    <x v="2"/>
    <n v="0"/>
    <n v="648"/>
    <n v="15"/>
    <n v="57"/>
    <s v="M"/>
    <x v="1"/>
    <n v="44"/>
    <x v="0"/>
    <n v="4"/>
    <s v="Management"/>
    <x v="1"/>
  </r>
  <r>
    <x v="7"/>
    <n v="0"/>
    <n v="523"/>
    <n v="37"/>
    <n v="0"/>
    <s v="M"/>
    <x v="1"/>
    <n v="42"/>
    <x v="0"/>
    <n v="3"/>
    <s v="Management"/>
    <x v="0"/>
  </r>
  <r>
    <x v="5"/>
    <n v="271"/>
    <n v="7090"/>
    <n v="25"/>
    <n v="2"/>
    <s v="F"/>
    <x v="1"/>
    <n v="27"/>
    <x v="1"/>
    <n v="4"/>
    <s v="Skilled"/>
    <x v="1"/>
  </r>
  <r>
    <x v="0"/>
    <n v="0"/>
    <n v="596"/>
    <n v="13"/>
    <n v="67"/>
    <s v="M"/>
    <x v="0"/>
    <n v="51"/>
    <x v="0"/>
    <n v="4"/>
    <s v="Skilled"/>
    <x v="0"/>
  </r>
  <r>
    <x v="5"/>
    <n v="0"/>
    <n v="904"/>
    <n v="49"/>
    <n v="119"/>
    <s v="M"/>
    <x v="0"/>
    <n v="23"/>
    <x v="2"/>
    <n v="4"/>
    <s v="Skilled"/>
    <x v="1"/>
  </r>
  <r>
    <x v="2"/>
    <n v="0"/>
    <n v="541"/>
    <n v="19"/>
    <n v="13"/>
    <s v="M"/>
    <x v="0"/>
    <n v="31"/>
    <x v="0"/>
    <n v="2"/>
    <s v="Skilled"/>
    <x v="1"/>
  </r>
  <r>
    <x v="1"/>
    <n v="0"/>
    <n v="154"/>
    <n v="37"/>
    <n v="2"/>
    <s v="F"/>
    <x v="1"/>
    <n v="22"/>
    <x v="1"/>
    <n v="4"/>
    <s v="Skilled"/>
    <x v="1"/>
  </r>
  <r>
    <x v="2"/>
    <n v="4802"/>
    <n v="0"/>
    <n v="37"/>
    <n v="12"/>
    <s v="M"/>
    <x v="0"/>
    <n v="35"/>
    <x v="0"/>
    <n v="4"/>
    <s v="Skilled"/>
    <x v="0"/>
  </r>
  <r>
    <x v="4"/>
    <n v="177"/>
    <n v="0"/>
    <n v="49"/>
    <n v="9"/>
    <s v="M"/>
    <x v="0"/>
    <n v="37"/>
    <x v="2"/>
    <n v="4"/>
    <s v="Skilled"/>
    <x v="0"/>
  </r>
  <r>
    <x v="0"/>
    <n v="0"/>
    <n v="337"/>
    <n v="25"/>
    <n v="107"/>
    <s v="M"/>
    <x v="0"/>
    <n v="35"/>
    <x v="0"/>
    <n v="1"/>
    <s v="Management"/>
    <x v="0"/>
  </r>
  <r>
    <x v="2"/>
    <n v="0"/>
    <n v="716"/>
    <n v="19"/>
    <n v="33"/>
    <s v="M"/>
    <x v="0"/>
    <n v="30"/>
    <x v="0"/>
    <n v="2"/>
    <s v="Skilled"/>
    <x v="1"/>
  </r>
  <r>
    <x v="3"/>
    <n v="996"/>
    <n v="837"/>
    <n v="49"/>
    <n v="83"/>
    <s v="M"/>
    <x v="0"/>
    <n v="49"/>
    <x v="2"/>
    <n v="4"/>
    <s v="Skilled"/>
    <x v="1"/>
  </r>
  <r>
    <x v="3"/>
    <n v="705"/>
    <n v="0"/>
    <n v="25"/>
    <n v="24"/>
    <s v="F"/>
    <x v="1"/>
    <n v="32"/>
    <x v="0"/>
    <n v="2"/>
    <s v="Skilled"/>
    <x v="0"/>
  </r>
  <r>
    <x v="1"/>
    <n v="0"/>
    <n v="7710"/>
    <n v="25"/>
    <n v="114"/>
    <s v="M"/>
    <x v="0"/>
    <n v="52"/>
    <x v="0"/>
    <n v="4"/>
    <s v="Skilled"/>
    <x v="0"/>
  </r>
  <r>
    <x v="2"/>
    <n v="0"/>
    <n v="531"/>
    <n v="13"/>
    <n v="5"/>
    <s v="M"/>
    <x v="0"/>
    <n v="45"/>
    <x v="0"/>
    <n v="2"/>
    <s v="Skilled"/>
    <x v="1"/>
  </r>
  <r>
    <x v="0"/>
    <n v="5960"/>
    <n v="129"/>
    <n v="13"/>
    <n v="16"/>
    <s v="M"/>
    <x v="2"/>
    <n v="23"/>
    <x v="0"/>
    <n v="1"/>
    <s v="Skilled"/>
    <x v="0"/>
  </r>
  <r>
    <x v="1"/>
    <n v="0"/>
    <n v="941"/>
    <n v="13"/>
    <n v="111"/>
    <s v="M"/>
    <x v="0"/>
    <n v="41"/>
    <x v="0"/>
    <n v="4"/>
    <s v="Skilled"/>
    <x v="0"/>
  </r>
  <r>
    <x v="1"/>
    <n v="759"/>
    <n v="596"/>
    <n v="10"/>
    <n v="18"/>
    <s v="F"/>
    <x v="1"/>
    <n v="28"/>
    <x v="0"/>
    <n v="2"/>
    <s v="Skilled"/>
    <x v="1"/>
  </r>
  <r>
    <x v="1"/>
    <n v="0"/>
    <n v="987"/>
    <n v="37"/>
    <n v="101"/>
    <s v="M"/>
    <x v="0"/>
    <n v="30"/>
    <x v="0"/>
    <n v="4"/>
    <s v="Skilled"/>
    <x v="1"/>
  </r>
  <r>
    <x v="0"/>
    <n v="651"/>
    <n v="0"/>
    <n v="37"/>
    <n v="102"/>
    <s v="M"/>
    <x v="0"/>
    <n v="50"/>
    <x v="0"/>
    <n v="2"/>
    <s v="Skilled"/>
    <x v="0"/>
  </r>
  <r>
    <x v="4"/>
    <n v="257"/>
    <n v="460"/>
    <n v="49"/>
    <n v="75"/>
    <s v="F"/>
    <x v="1"/>
    <n v="58"/>
    <x v="1"/>
    <n v="3"/>
    <s v="Skilled"/>
    <x v="1"/>
  </r>
  <r>
    <x v="0"/>
    <n v="955"/>
    <n v="0"/>
    <n v="49"/>
    <n v="29"/>
    <s v="M"/>
    <x v="0"/>
    <n v="36"/>
    <x v="0"/>
    <n v="3"/>
    <s v="Skilled"/>
    <x v="0"/>
  </r>
  <r>
    <x v="0"/>
    <n v="0"/>
    <n v="798"/>
    <n v="25"/>
    <n v="42"/>
    <s v="M"/>
    <x v="0"/>
    <n v="23"/>
    <x v="1"/>
    <n v="4"/>
    <s v="Unskilled"/>
    <x v="1"/>
  </r>
  <r>
    <x v="0"/>
    <n v="8249"/>
    <n v="0"/>
    <n v="31"/>
    <n v="77"/>
    <s v="M"/>
    <x v="0"/>
    <n v="48"/>
    <x v="0"/>
    <n v="4"/>
    <s v="Unskilled"/>
    <x v="0"/>
  </r>
  <r>
    <x v="0"/>
    <n v="0"/>
    <n v="959"/>
    <n v="11"/>
    <n v="21"/>
    <s v="M"/>
    <x v="0"/>
    <n v="37"/>
    <x v="0"/>
    <n v="4"/>
    <s v="Skilled"/>
    <x v="0"/>
  </r>
  <r>
    <x v="0"/>
    <n v="956"/>
    <n v="1482"/>
    <n v="46"/>
    <n v="19"/>
    <s v="M"/>
    <x v="0"/>
    <n v="20"/>
    <x v="1"/>
    <n v="4"/>
    <s v="Skilled"/>
    <x v="1"/>
  </r>
  <r>
    <x v="2"/>
    <n v="382"/>
    <n v="883"/>
    <n v="31"/>
    <n v="20"/>
    <s v="F"/>
    <x v="1"/>
    <n v="23"/>
    <x v="0"/>
    <n v="2"/>
    <s v="Skilled"/>
    <x v="1"/>
  </r>
  <r>
    <x v="1"/>
    <n v="0"/>
    <n v="12721"/>
    <n v="37"/>
    <n v="31"/>
    <s v="F"/>
    <x v="1"/>
    <n v="39"/>
    <x v="0"/>
    <n v="4"/>
    <s v="Skilled"/>
    <x v="0"/>
  </r>
  <r>
    <x v="3"/>
    <n v="842"/>
    <n v="0"/>
    <n v="37"/>
    <n v="9"/>
    <s v="M"/>
    <x v="0"/>
    <n v="34"/>
    <x v="2"/>
    <n v="4"/>
    <s v="Unskilled"/>
    <x v="0"/>
  </r>
  <r>
    <x v="6"/>
    <n v="3111"/>
    <n v="0"/>
    <n v="13"/>
    <n v="27"/>
    <s v="F"/>
    <x v="1"/>
    <n v="22"/>
    <x v="0"/>
    <n v="4"/>
    <s v="Skilled"/>
    <x v="0"/>
  </r>
  <r>
    <x v="0"/>
    <n v="0"/>
    <n v="302"/>
    <n v="10"/>
    <n v="30"/>
    <s v="M"/>
    <x v="0"/>
    <n v="21"/>
    <x v="0"/>
    <n v="2"/>
    <s v="Skilled"/>
    <x v="1"/>
  </r>
  <r>
    <x v="1"/>
    <n v="0"/>
    <n v="538"/>
    <n v="25"/>
    <n v="59"/>
    <s v="M"/>
    <x v="0"/>
    <n v="38"/>
    <x v="1"/>
    <n v="2"/>
    <s v="Management"/>
    <x v="1"/>
  </r>
  <r>
    <x v="0"/>
    <n v="2846"/>
    <n v="0"/>
    <n v="13"/>
    <n v="14"/>
    <s v="M"/>
    <x v="0"/>
    <n v="36"/>
    <x v="2"/>
    <n v="4"/>
    <s v="Skilled"/>
    <x v="0"/>
  </r>
  <r>
    <x v="0"/>
    <n v="231"/>
    <n v="702"/>
    <n v="10"/>
    <n v="99"/>
    <s v="M"/>
    <x v="0"/>
    <n v="26"/>
    <x v="0"/>
    <n v="4"/>
    <s v="Unskilled"/>
    <x v="0"/>
  </r>
  <r>
    <x v="6"/>
    <n v="0"/>
    <n v="2688"/>
    <n v="10"/>
    <n v="89"/>
    <s v="M"/>
    <x v="0"/>
    <n v="47"/>
    <x v="0"/>
    <n v="4"/>
    <s v="Skilled"/>
    <x v="0"/>
  </r>
  <r>
    <x v="0"/>
    <n v="17366"/>
    <n v="0"/>
    <n v="16"/>
    <n v="21"/>
    <s v="M"/>
    <x v="0"/>
    <n v="38"/>
    <x v="2"/>
    <n v="4"/>
    <s v="Skilled"/>
    <x v="1"/>
  </r>
  <r>
    <x v="0"/>
    <n v="0"/>
    <n v="425"/>
    <n v="13"/>
    <n v="10"/>
    <s v="M"/>
    <x v="0"/>
    <n v="27"/>
    <x v="1"/>
    <n v="2"/>
    <s v="Skilled"/>
    <x v="1"/>
  </r>
  <r>
    <x v="2"/>
    <n v="332"/>
    <n v="214"/>
    <n v="25"/>
    <n v="2"/>
    <s v="M"/>
    <x v="0"/>
    <n v="25"/>
    <x v="0"/>
    <n v="1"/>
    <s v="Skilled"/>
    <x v="0"/>
  </r>
  <r>
    <x v="0"/>
    <n v="242"/>
    <n v="0"/>
    <n v="19"/>
    <n v="6"/>
    <s v="M"/>
    <x v="0"/>
    <n v="28"/>
    <x v="0"/>
    <n v="3"/>
    <s v="Skilled"/>
    <x v="0"/>
  </r>
  <r>
    <x v="2"/>
    <n v="0"/>
    <n v="272"/>
    <n v="7"/>
    <n v="90"/>
    <s v="M"/>
    <x v="0"/>
    <n v="67"/>
    <x v="0"/>
    <n v="4"/>
    <s v="Management"/>
    <x v="1"/>
  </r>
  <r>
    <x v="4"/>
    <n v="929"/>
    <n v="124"/>
    <n v="9"/>
    <n v="1"/>
    <s v="M"/>
    <x v="2"/>
    <n v="25"/>
    <x v="0"/>
    <n v="2"/>
    <s v="Skilled"/>
    <x v="0"/>
  </r>
  <r>
    <x v="0"/>
    <n v="0"/>
    <n v="17124"/>
    <n v="13"/>
    <n v="95"/>
    <s v="M"/>
    <x v="2"/>
    <n v="34"/>
    <x v="0"/>
    <n v="1"/>
    <s v="Skilled"/>
    <x v="0"/>
  </r>
  <r>
    <x v="5"/>
    <n v="0"/>
    <n v="612"/>
    <n v="49"/>
    <n v="32"/>
    <s v="M"/>
    <x v="0"/>
    <n v="38"/>
    <x v="2"/>
    <n v="4"/>
    <s v="Skilled"/>
    <x v="1"/>
  </r>
  <r>
    <x v="2"/>
    <n v="0"/>
    <n v="862"/>
    <n v="49"/>
    <n v="62"/>
    <s v="M"/>
    <x v="0"/>
    <n v="41"/>
    <x v="2"/>
    <n v="4"/>
    <s v="Management"/>
    <x v="1"/>
  </r>
  <r>
    <x v="1"/>
    <n v="0"/>
    <n v="146"/>
    <n v="25"/>
    <n v="46"/>
    <s v="M"/>
    <x v="0"/>
    <n v="26"/>
    <x v="0"/>
    <n v="4"/>
    <s v="Skilled"/>
    <x v="1"/>
  </r>
  <r>
    <x v="2"/>
    <n v="0"/>
    <n v="14190"/>
    <n v="37"/>
    <n v="92"/>
    <s v="M"/>
    <x v="0"/>
    <n v="35"/>
    <x v="0"/>
    <n v="4"/>
    <s v="Skilled"/>
    <x v="0"/>
  </r>
  <r>
    <x v="5"/>
    <n v="0"/>
    <n v="396"/>
    <n v="49"/>
    <n v="73"/>
    <s v="M"/>
    <x v="0"/>
    <n v="45"/>
    <x v="2"/>
    <n v="4"/>
    <s v="Skilled"/>
    <x v="1"/>
  </r>
  <r>
    <x v="0"/>
    <n v="0"/>
    <n v="519"/>
    <n v="31"/>
    <n v="23"/>
    <s v="F"/>
    <x v="1"/>
    <n v="32"/>
    <x v="0"/>
    <n v="2"/>
    <s v="Skilled"/>
    <x v="0"/>
  </r>
  <r>
    <x v="5"/>
    <n v="646"/>
    <n v="0"/>
    <n v="25"/>
    <n v="9"/>
    <s v="M"/>
    <x v="1"/>
    <n v="47"/>
    <x v="2"/>
    <n v="4"/>
    <s v="Skilled"/>
    <x v="0"/>
  </r>
  <r>
    <x v="2"/>
    <n v="538"/>
    <n v="344"/>
    <n v="13"/>
    <n v="40"/>
    <s v="M"/>
    <x v="2"/>
    <n v="24"/>
    <x v="0"/>
    <n v="3"/>
    <s v="Unskilled"/>
    <x v="1"/>
  </r>
  <r>
    <x v="1"/>
    <n v="0"/>
    <n v="204"/>
    <n v="31"/>
    <n v="5"/>
    <s v="M"/>
    <x v="1"/>
    <n v="30"/>
    <x v="0"/>
    <n v="4"/>
    <s v="Unskilled"/>
    <x v="1"/>
  </r>
  <r>
    <x v="0"/>
    <n v="0"/>
    <n v="148"/>
    <n v="43"/>
    <n v="2"/>
    <s v="M"/>
    <x v="0"/>
    <n v="33"/>
    <x v="0"/>
    <n v="3"/>
    <s v="Skilled"/>
    <x v="1"/>
  </r>
  <r>
    <x v="1"/>
    <n v="0"/>
    <n v="435"/>
    <n v="19"/>
    <n v="16"/>
    <s v="F"/>
    <x v="1"/>
    <n v="23"/>
    <x v="1"/>
    <n v="4"/>
    <s v="Skilled"/>
    <x v="1"/>
  </r>
  <r>
    <x v="0"/>
    <n v="0"/>
    <n v="914"/>
    <n v="19"/>
    <n v="0"/>
    <s v="F"/>
    <x v="1"/>
    <n v="21"/>
    <x v="1"/>
    <n v="4"/>
    <s v="Skilled"/>
    <x v="1"/>
  </r>
  <r>
    <x v="2"/>
    <n v="135"/>
    <n v="0"/>
    <n v="37"/>
    <n v="7"/>
    <s v="M"/>
    <x v="0"/>
    <n v="36"/>
    <x v="2"/>
    <n v="4"/>
    <s v="Skilled"/>
    <x v="1"/>
  </r>
  <r>
    <x v="5"/>
    <n v="2472"/>
    <n v="0"/>
    <n v="37"/>
    <n v="41"/>
    <s v="M"/>
    <x v="0"/>
    <n v="30"/>
    <x v="0"/>
    <n v="2"/>
    <s v="Management"/>
    <x v="0"/>
  </r>
  <r>
    <x v="2"/>
    <n v="0"/>
    <n v="412"/>
    <n v="25"/>
    <n v="22"/>
    <s v="M"/>
    <x v="0"/>
    <n v="52"/>
    <x v="2"/>
    <n v="4"/>
    <s v="Skilled"/>
    <x v="1"/>
  </r>
  <r>
    <x v="2"/>
    <n v="10417"/>
    <n v="19811"/>
    <n v="13"/>
    <n v="27"/>
    <s v="M"/>
    <x v="2"/>
    <n v="27"/>
    <x v="0"/>
    <n v="2"/>
    <s v="Skilled"/>
    <x v="1"/>
  </r>
  <r>
    <x v="0"/>
    <n v="211"/>
    <n v="822"/>
    <n v="8"/>
    <n v="5"/>
    <s v="F"/>
    <x v="1"/>
    <n v="44"/>
    <x v="0"/>
    <n v="1"/>
    <s v="Skilled"/>
    <x v="0"/>
  </r>
  <r>
    <x v="0"/>
    <n v="16630"/>
    <n v="0"/>
    <n v="11"/>
    <n v="47"/>
    <s v="M"/>
    <x v="0"/>
    <n v="26"/>
    <x v="0"/>
    <n v="2"/>
    <s v="Skilled"/>
    <x v="0"/>
  </r>
  <r>
    <x v="1"/>
    <n v="0"/>
    <n v="3369"/>
    <n v="25"/>
    <n v="17"/>
    <s v="M"/>
    <x v="0"/>
    <n v="24"/>
    <x v="0"/>
    <n v="1"/>
    <s v="Skilled"/>
    <x v="0"/>
  </r>
  <r>
    <x v="1"/>
    <n v="642"/>
    <n v="0"/>
    <n v="13"/>
    <n v="65"/>
    <s v="F"/>
    <x v="1"/>
    <n v="24"/>
    <x v="0"/>
    <n v="2"/>
    <s v="Skilled"/>
    <x v="1"/>
  </r>
  <r>
    <x v="0"/>
    <n v="0"/>
    <n v="707"/>
    <n v="7"/>
    <n v="26"/>
    <s v="M"/>
    <x v="0"/>
    <n v="50"/>
    <x v="0"/>
    <n v="2"/>
    <s v="Skilled"/>
    <x v="0"/>
  </r>
  <r>
    <x v="0"/>
    <n v="296"/>
    <n v="818"/>
    <n v="19"/>
    <n v="93"/>
    <s v="M"/>
    <x v="2"/>
    <n v="31"/>
    <x v="0"/>
    <n v="2"/>
    <s v="Unskilled"/>
    <x v="0"/>
  </r>
  <r>
    <x v="4"/>
    <n v="898"/>
    <n v="177"/>
    <n v="22"/>
    <n v="105"/>
    <s v="F"/>
    <x v="1"/>
    <n v="38"/>
    <x v="0"/>
    <n v="4"/>
    <s v="Skilled"/>
    <x v="1"/>
  </r>
  <r>
    <x v="2"/>
    <n v="478"/>
    <n v="4071"/>
    <n v="10"/>
    <n v="40"/>
    <s v="M"/>
    <x v="0"/>
    <n v="28"/>
    <x v="0"/>
    <n v="3"/>
    <s v="Skilled"/>
    <x v="1"/>
  </r>
  <r>
    <x v="2"/>
    <n v="315"/>
    <n v="466"/>
    <n v="13"/>
    <n v="3"/>
    <s v="M"/>
    <x v="0"/>
    <n v="48"/>
    <x v="0"/>
    <n v="3"/>
    <s v="Unskilled"/>
    <x v="0"/>
  </r>
  <r>
    <x v="2"/>
    <n v="122"/>
    <n v="460"/>
    <n v="37"/>
    <n v="109"/>
    <s v="M"/>
    <x v="0"/>
    <n v="56"/>
    <x v="2"/>
    <n v="2"/>
    <s v="Management"/>
    <x v="1"/>
  </r>
  <r>
    <x v="1"/>
    <n v="0"/>
    <n v="991"/>
    <n v="7"/>
    <n v="3"/>
    <s v="F"/>
    <x v="1"/>
    <n v="31"/>
    <x v="0"/>
    <n v="4"/>
    <s v="Skilled"/>
    <x v="1"/>
  </r>
  <r>
    <x v="0"/>
    <n v="0"/>
    <n v="17653"/>
    <n v="22"/>
    <n v="4"/>
    <s v="F"/>
    <x v="1"/>
    <n v="28"/>
    <x v="0"/>
    <n v="2"/>
    <s v="Skilled"/>
    <x v="0"/>
  </r>
  <r>
    <x v="3"/>
    <n v="0"/>
    <n v="497"/>
    <n v="41"/>
    <n v="24"/>
    <s v="M"/>
    <x v="0"/>
    <n v="26"/>
    <x v="0"/>
    <n v="3"/>
    <s v="Skilled"/>
    <x v="1"/>
  </r>
  <r>
    <x v="4"/>
    <n v="670"/>
    <n v="4014"/>
    <n v="31"/>
    <n v="21"/>
    <s v="F"/>
    <x v="1"/>
    <n v="25"/>
    <x v="1"/>
    <n v="4"/>
    <s v="Unskilled"/>
    <x v="1"/>
  </r>
  <r>
    <x v="4"/>
    <n v="444"/>
    <n v="921"/>
    <n v="28"/>
    <n v="51"/>
    <s v="F"/>
    <x v="1"/>
    <n v="41"/>
    <x v="2"/>
    <n v="4"/>
    <s v="Management"/>
    <x v="1"/>
  </r>
  <r>
    <x v="2"/>
    <n v="3880"/>
    <n v="0"/>
    <n v="23"/>
    <n v="37"/>
    <s v="F"/>
    <x v="1"/>
    <n v="24"/>
    <x v="1"/>
    <n v="4"/>
    <s v="Skilled"/>
    <x v="0"/>
  </r>
  <r>
    <x v="5"/>
    <n v="819"/>
    <n v="0"/>
    <n v="13"/>
    <n v="23"/>
    <s v="M"/>
    <x v="0"/>
    <n v="29"/>
    <x v="0"/>
    <n v="2"/>
    <s v="Skilled"/>
    <x v="0"/>
  </r>
  <r>
    <x v="5"/>
    <n v="0"/>
    <n v="607"/>
    <n v="37"/>
    <n v="17"/>
    <s v="M"/>
    <x v="0"/>
    <n v="25"/>
    <x v="0"/>
    <n v="2"/>
    <s v="Skilled"/>
    <x v="1"/>
  </r>
  <r>
    <x v="9"/>
    <n v="0"/>
    <n v="15800"/>
    <n v="16"/>
    <n v="40"/>
    <s v="M"/>
    <x v="0"/>
    <n v="35"/>
    <x v="0"/>
    <n v="3"/>
    <s v="Skilled"/>
    <x v="0"/>
  </r>
  <r>
    <x v="1"/>
    <n v="0"/>
    <n v="369"/>
    <n v="7"/>
    <n v="23"/>
    <s v="M"/>
    <x v="0"/>
    <n v="35"/>
    <x v="0"/>
    <n v="2"/>
    <s v="Unskilled"/>
    <x v="0"/>
  </r>
  <r>
    <x v="4"/>
    <n v="0"/>
    <n v="4973"/>
    <n v="25"/>
    <n v="17"/>
    <s v="M"/>
    <x v="0"/>
    <n v="26"/>
    <x v="0"/>
    <n v="3"/>
    <s v="Unskilled"/>
    <x v="0"/>
  </r>
  <r>
    <x v="1"/>
    <n v="0"/>
    <n v="0"/>
    <n v="40"/>
    <n v="30"/>
    <s v="M"/>
    <x v="0"/>
    <n v="29"/>
    <x v="0"/>
    <n v="4"/>
    <s v="Management"/>
    <x v="0"/>
  </r>
  <r>
    <x v="2"/>
    <n v="0"/>
    <n v="761"/>
    <n v="25"/>
    <n v="92"/>
    <s v="M"/>
    <x v="0"/>
    <n v="59"/>
    <x v="0"/>
    <n v="4"/>
    <s v="Unskilled"/>
    <x v="1"/>
  </r>
  <r>
    <x v="3"/>
    <n v="0"/>
    <n v="471"/>
    <n v="7"/>
    <n v="52"/>
    <s v="F"/>
    <x v="1"/>
    <n v="34"/>
    <x v="2"/>
    <n v="4"/>
    <s v="Skilled"/>
    <x v="1"/>
  </r>
  <r>
    <x v="5"/>
    <n v="0"/>
    <n v="674"/>
    <n v="37"/>
    <n v="69"/>
    <s v="M"/>
    <x v="0"/>
    <n v="41"/>
    <x v="2"/>
    <n v="4"/>
    <s v="Skilled"/>
    <x v="0"/>
  </r>
  <r>
    <x v="2"/>
    <n v="0"/>
    <n v="547"/>
    <n v="13"/>
    <n v="40"/>
    <s v="M"/>
    <x v="1"/>
    <n v="35"/>
    <x v="0"/>
    <n v="3"/>
    <s v="Skilled"/>
    <x v="1"/>
  </r>
  <r>
    <x v="1"/>
    <n v="161"/>
    <n v="524"/>
    <n v="13"/>
    <n v="106"/>
    <s v="M"/>
    <x v="0"/>
    <n v="27"/>
    <x v="1"/>
    <n v="4"/>
    <s v="Skilled"/>
    <x v="0"/>
  </r>
  <r>
    <x v="1"/>
    <n v="0"/>
    <n v="815"/>
    <n v="19"/>
    <n v="13"/>
    <s v="M"/>
    <x v="0"/>
    <n v="41"/>
    <x v="0"/>
    <n v="3"/>
    <s v="Skilled"/>
    <x v="1"/>
  </r>
  <r>
    <x v="5"/>
    <n v="0"/>
    <n v="0"/>
    <n v="11"/>
    <n v="4"/>
    <s v="F"/>
    <x v="1"/>
    <n v="30"/>
    <x v="1"/>
    <n v="4"/>
    <s v="Skilled"/>
    <x v="0"/>
  </r>
  <r>
    <x v="2"/>
    <n v="789"/>
    <n v="989"/>
    <n v="31"/>
    <n v="0"/>
    <s v="M"/>
    <x v="2"/>
    <n v="27"/>
    <x v="0"/>
    <n v="2"/>
    <s v="Management"/>
    <x v="1"/>
  </r>
  <r>
    <x v="0"/>
    <n v="765"/>
    <n v="10406"/>
    <n v="10"/>
    <n v="24"/>
    <s v="F"/>
    <x v="1"/>
    <n v="65"/>
    <x v="0"/>
    <n v="3"/>
    <s v="Unskilled"/>
    <x v="0"/>
  </r>
  <r>
    <x v="1"/>
    <n v="0"/>
    <n v="957"/>
    <n v="19"/>
    <n v="11"/>
    <s v="F"/>
    <x v="1"/>
    <n v="19"/>
    <x v="1"/>
    <n v="4"/>
    <s v="Skilled"/>
    <x v="1"/>
  </r>
  <r>
    <x v="2"/>
    <n v="0"/>
    <n v="770"/>
    <n v="37"/>
    <n v="3"/>
    <s v="F"/>
    <x v="1"/>
    <n v="33"/>
    <x v="0"/>
    <n v="4"/>
    <s v="Skilled"/>
    <x v="1"/>
  </r>
  <r>
    <x v="1"/>
    <n v="983"/>
    <n v="950"/>
    <n v="13"/>
    <n v="5"/>
    <s v="F"/>
    <x v="1"/>
    <n v="24"/>
    <x v="1"/>
    <n v="3"/>
    <s v="Skilled"/>
    <x v="1"/>
  </r>
  <r>
    <x v="5"/>
    <n v="0"/>
    <n v="160"/>
    <n v="13"/>
    <n v="7"/>
    <s v="M"/>
    <x v="2"/>
    <n v="40"/>
    <x v="1"/>
    <n v="4"/>
    <s v="Skilled"/>
    <x v="0"/>
  </r>
  <r>
    <x v="5"/>
    <n v="0"/>
    <n v="276"/>
    <n v="25"/>
    <n v="91"/>
    <s v="M"/>
    <x v="0"/>
    <n v="62"/>
    <x v="0"/>
    <n v="4"/>
    <s v="Skilled"/>
    <x v="0"/>
  </r>
  <r>
    <x v="3"/>
    <n v="798"/>
    <n v="137"/>
    <n v="25"/>
    <n v="25"/>
    <s v="F"/>
    <x v="1"/>
    <n v="33"/>
    <x v="2"/>
    <n v="4"/>
    <s v="Unskilled"/>
    <x v="1"/>
  </r>
  <r>
    <x v="2"/>
    <n v="0"/>
    <n v="579"/>
    <n v="22"/>
    <n v="70"/>
    <s v="M"/>
    <x v="2"/>
    <n v="29"/>
    <x v="0"/>
    <n v="3"/>
    <s v="Skilled"/>
    <x v="0"/>
  </r>
  <r>
    <x v="2"/>
    <n v="193"/>
    <n v="2684"/>
    <n v="13"/>
    <n v="5"/>
    <s v="F"/>
    <x v="1"/>
    <n v="22"/>
    <x v="0"/>
    <n v="2"/>
    <s v="Unskilled"/>
    <x v="1"/>
  </r>
  <r>
    <x v="0"/>
    <n v="497"/>
    <n v="0"/>
    <n v="7"/>
    <n v="51"/>
    <s v="M"/>
    <x v="0"/>
    <n v="35"/>
    <x v="2"/>
    <n v="4"/>
    <s v="Skilled"/>
    <x v="0"/>
  </r>
  <r>
    <x v="1"/>
    <n v="0"/>
    <n v="0"/>
    <n v="31"/>
    <n v="53"/>
    <s v="M"/>
    <x v="0"/>
    <n v="30"/>
    <x v="0"/>
    <n v="4"/>
    <s v="Skilled"/>
    <x v="1"/>
  </r>
  <r>
    <x v="2"/>
    <n v="0"/>
    <n v="0"/>
    <n v="25"/>
    <n v="103"/>
    <s v="F"/>
    <x v="1"/>
    <n v="28"/>
    <x v="0"/>
    <n v="2"/>
    <s v="Skilled"/>
    <x v="1"/>
  </r>
  <r>
    <x v="2"/>
    <n v="0"/>
    <n v="712"/>
    <n v="16"/>
    <n v="6"/>
    <s v="F"/>
    <x v="1"/>
    <n v="28"/>
    <x v="0"/>
    <n v="2"/>
    <s v="Skilled"/>
    <x v="1"/>
  </r>
  <r>
    <x v="2"/>
    <n v="0"/>
    <n v="912"/>
    <n v="7"/>
    <n v="39"/>
    <s v="M"/>
    <x v="0"/>
    <n v="44"/>
    <x v="0"/>
    <n v="3"/>
    <s v="Management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72">
  <r>
    <n v="10001"/>
    <x v="0"/>
    <x v="0"/>
    <x v="0"/>
    <x v="0"/>
  </r>
  <r>
    <n v="10002"/>
    <x v="1"/>
    <x v="1"/>
    <x v="1"/>
    <x v="0"/>
  </r>
  <r>
    <n v="10003"/>
    <x v="2"/>
    <x v="2"/>
    <x v="2"/>
    <x v="0"/>
  </r>
  <r>
    <n v="10004"/>
    <x v="1"/>
    <x v="3"/>
    <x v="3"/>
    <x v="1"/>
  </r>
  <r>
    <n v="10005"/>
    <x v="3"/>
    <x v="4"/>
    <x v="4"/>
    <x v="1"/>
  </r>
  <r>
    <n v="10006"/>
    <x v="1"/>
    <x v="5"/>
    <x v="5"/>
    <x v="0"/>
  </r>
  <r>
    <n v="10007"/>
    <x v="0"/>
    <x v="6"/>
    <x v="6"/>
    <x v="1"/>
  </r>
  <r>
    <n v="10008"/>
    <x v="1"/>
    <x v="7"/>
    <x v="7"/>
    <x v="1"/>
  </r>
  <r>
    <n v="10009"/>
    <x v="1"/>
    <x v="8"/>
    <x v="8"/>
    <x v="0"/>
  </r>
  <r>
    <n v="10010"/>
    <x v="3"/>
    <x v="9"/>
    <x v="9"/>
    <x v="0"/>
  </r>
  <r>
    <n v="10011"/>
    <x v="3"/>
    <x v="10"/>
    <x v="10"/>
    <x v="1"/>
  </r>
  <r>
    <n v="10012"/>
    <x v="0"/>
    <x v="11"/>
    <x v="11"/>
    <x v="1"/>
  </r>
  <r>
    <n v="10013"/>
    <x v="2"/>
    <x v="12"/>
    <x v="12"/>
    <x v="0"/>
  </r>
  <r>
    <n v="10014"/>
    <x v="0"/>
    <x v="13"/>
    <x v="13"/>
    <x v="1"/>
  </r>
  <r>
    <n v="10015"/>
    <x v="1"/>
    <x v="14"/>
    <x v="14"/>
    <x v="0"/>
  </r>
  <r>
    <n v="10016"/>
    <x v="1"/>
    <x v="15"/>
    <x v="15"/>
    <x v="0"/>
  </r>
  <r>
    <n v="10017"/>
    <x v="1"/>
    <x v="16"/>
    <x v="16"/>
    <x v="1"/>
  </r>
  <r>
    <n v="10018"/>
    <x v="1"/>
    <x v="17"/>
    <x v="17"/>
    <x v="1"/>
  </r>
  <r>
    <n v="10019"/>
    <x v="1"/>
    <x v="18"/>
    <x v="18"/>
    <x v="0"/>
  </r>
  <r>
    <n v="10020"/>
    <x v="1"/>
    <x v="19"/>
    <x v="19"/>
    <x v="0"/>
  </r>
  <r>
    <n v="10021"/>
    <x v="2"/>
    <x v="20"/>
    <x v="20"/>
    <x v="1"/>
  </r>
  <r>
    <n v="10022"/>
    <x v="1"/>
    <x v="21"/>
    <x v="21"/>
    <x v="1"/>
  </r>
  <r>
    <n v="10023"/>
    <x v="3"/>
    <x v="22"/>
    <x v="22"/>
    <x v="1"/>
  </r>
  <r>
    <n v="10024"/>
    <x v="1"/>
    <x v="23"/>
    <x v="23"/>
    <x v="0"/>
  </r>
  <r>
    <n v="10025"/>
    <x v="1"/>
    <x v="24"/>
    <x v="24"/>
    <x v="0"/>
  </r>
  <r>
    <n v="10026"/>
    <x v="1"/>
    <x v="25"/>
    <x v="25"/>
    <x v="0"/>
  </r>
  <r>
    <n v="10027"/>
    <x v="1"/>
    <x v="26"/>
    <x v="26"/>
    <x v="0"/>
  </r>
  <r>
    <n v="10028"/>
    <x v="3"/>
    <x v="27"/>
    <x v="27"/>
    <x v="1"/>
  </r>
  <r>
    <n v="10029"/>
    <x v="0"/>
    <x v="28"/>
    <x v="28"/>
    <x v="0"/>
  </r>
  <r>
    <n v="10030"/>
    <x v="1"/>
    <x v="29"/>
    <x v="29"/>
    <x v="1"/>
  </r>
  <r>
    <n v="10031"/>
    <x v="2"/>
    <x v="30"/>
    <x v="30"/>
    <x v="0"/>
  </r>
  <r>
    <n v="10032"/>
    <x v="0"/>
    <x v="31"/>
    <x v="31"/>
    <x v="1"/>
  </r>
  <r>
    <n v="10033"/>
    <x v="3"/>
    <x v="32"/>
    <x v="32"/>
    <x v="1"/>
  </r>
  <r>
    <n v="10034"/>
    <x v="1"/>
    <x v="33"/>
    <x v="33"/>
    <x v="1"/>
  </r>
  <r>
    <n v="10035"/>
    <x v="1"/>
    <x v="34"/>
    <x v="34"/>
    <x v="1"/>
  </r>
  <r>
    <n v="10036"/>
    <x v="0"/>
    <x v="35"/>
    <x v="35"/>
    <x v="0"/>
  </r>
  <r>
    <n v="10037"/>
    <x v="3"/>
    <x v="36"/>
    <x v="36"/>
    <x v="1"/>
  </r>
  <r>
    <n v="10038"/>
    <x v="0"/>
    <x v="37"/>
    <x v="37"/>
    <x v="0"/>
  </r>
  <r>
    <n v="10039"/>
    <x v="2"/>
    <x v="38"/>
    <x v="38"/>
    <x v="0"/>
  </r>
  <r>
    <n v="10040"/>
    <x v="3"/>
    <x v="39"/>
    <x v="39"/>
    <x v="1"/>
  </r>
  <r>
    <n v="10041"/>
    <x v="1"/>
    <x v="40"/>
    <x v="40"/>
    <x v="0"/>
  </r>
  <r>
    <n v="10042"/>
    <x v="1"/>
    <x v="41"/>
    <x v="41"/>
    <x v="0"/>
  </r>
  <r>
    <n v="10043"/>
    <x v="3"/>
    <x v="42"/>
    <x v="42"/>
    <x v="1"/>
  </r>
  <r>
    <n v="10044"/>
    <x v="3"/>
    <x v="43"/>
    <x v="43"/>
    <x v="1"/>
  </r>
  <r>
    <n v="10045"/>
    <x v="1"/>
    <x v="44"/>
    <x v="44"/>
    <x v="0"/>
  </r>
  <r>
    <n v="10046"/>
    <x v="3"/>
    <x v="45"/>
    <x v="45"/>
    <x v="1"/>
  </r>
  <r>
    <n v="10047"/>
    <x v="3"/>
    <x v="46"/>
    <x v="46"/>
    <x v="0"/>
  </r>
  <r>
    <n v="10048"/>
    <x v="1"/>
    <x v="47"/>
    <x v="47"/>
    <x v="0"/>
  </r>
  <r>
    <n v="10049"/>
    <x v="1"/>
    <x v="48"/>
    <x v="48"/>
    <x v="0"/>
  </r>
  <r>
    <n v="10050"/>
    <x v="1"/>
    <x v="49"/>
    <x v="49"/>
    <x v="0"/>
  </r>
  <r>
    <n v="10051"/>
    <x v="0"/>
    <x v="50"/>
    <x v="50"/>
    <x v="1"/>
  </r>
  <r>
    <n v="10052"/>
    <x v="1"/>
    <x v="51"/>
    <x v="51"/>
    <x v="1"/>
  </r>
  <r>
    <n v="10053"/>
    <x v="2"/>
    <x v="52"/>
    <x v="52"/>
    <x v="0"/>
  </r>
  <r>
    <n v="10054"/>
    <x v="0"/>
    <x v="53"/>
    <x v="53"/>
    <x v="0"/>
  </r>
  <r>
    <n v="10055"/>
    <x v="0"/>
    <x v="54"/>
    <x v="54"/>
    <x v="1"/>
  </r>
  <r>
    <n v="10056"/>
    <x v="2"/>
    <x v="55"/>
    <x v="55"/>
    <x v="1"/>
  </r>
  <r>
    <n v="10057"/>
    <x v="1"/>
    <x v="56"/>
    <x v="56"/>
    <x v="0"/>
  </r>
  <r>
    <n v="10058"/>
    <x v="0"/>
    <x v="57"/>
    <x v="22"/>
    <x v="1"/>
  </r>
  <r>
    <n v="10059"/>
    <x v="0"/>
    <x v="58"/>
    <x v="57"/>
    <x v="0"/>
  </r>
  <r>
    <n v="10060"/>
    <x v="0"/>
    <x v="59"/>
    <x v="58"/>
    <x v="1"/>
  </r>
  <r>
    <n v="10061"/>
    <x v="1"/>
    <x v="60"/>
    <x v="59"/>
    <x v="0"/>
  </r>
  <r>
    <n v="10062"/>
    <x v="0"/>
    <x v="61"/>
    <x v="60"/>
    <x v="1"/>
  </r>
  <r>
    <n v="10063"/>
    <x v="3"/>
    <x v="62"/>
    <x v="61"/>
    <x v="0"/>
  </r>
  <r>
    <n v="10064"/>
    <x v="2"/>
    <x v="63"/>
    <x v="62"/>
    <x v="0"/>
  </r>
  <r>
    <n v="10065"/>
    <x v="2"/>
    <x v="64"/>
    <x v="63"/>
    <x v="0"/>
  </r>
  <r>
    <n v="10066"/>
    <x v="0"/>
    <x v="65"/>
    <x v="64"/>
    <x v="1"/>
  </r>
  <r>
    <n v="10067"/>
    <x v="0"/>
    <x v="66"/>
    <x v="65"/>
    <x v="1"/>
  </r>
  <r>
    <n v="10068"/>
    <x v="3"/>
    <x v="67"/>
    <x v="66"/>
    <x v="1"/>
  </r>
  <r>
    <n v="10069"/>
    <x v="3"/>
    <x v="68"/>
    <x v="67"/>
    <x v="0"/>
  </r>
  <r>
    <n v="10070"/>
    <x v="3"/>
    <x v="69"/>
    <x v="68"/>
    <x v="1"/>
  </r>
  <r>
    <n v="10071"/>
    <x v="1"/>
    <x v="70"/>
    <x v="69"/>
    <x v="1"/>
  </r>
  <r>
    <n v="10072"/>
    <x v="3"/>
    <x v="71"/>
    <x v="70"/>
    <x v="0"/>
  </r>
  <r>
    <n v="10073"/>
    <x v="1"/>
    <x v="72"/>
    <x v="71"/>
    <x v="0"/>
  </r>
  <r>
    <n v="10074"/>
    <x v="2"/>
    <x v="73"/>
    <x v="72"/>
    <x v="1"/>
  </r>
  <r>
    <n v="10075"/>
    <x v="0"/>
    <x v="74"/>
    <x v="73"/>
    <x v="0"/>
  </r>
  <r>
    <n v="10076"/>
    <x v="0"/>
    <x v="75"/>
    <x v="74"/>
    <x v="0"/>
  </r>
  <r>
    <n v="10077"/>
    <x v="3"/>
    <x v="76"/>
    <x v="75"/>
    <x v="1"/>
  </r>
  <r>
    <n v="10078"/>
    <x v="2"/>
    <x v="77"/>
    <x v="76"/>
    <x v="0"/>
  </r>
  <r>
    <n v="10079"/>
    <x v="1"/>
    <x v="78"/>
    <x v="77"/>
    <x v="1"/>
  </r>
  <r>
    <n v="10080"/>
    <x v="1"/>
    <x v="79"/>
    <x v="78"/>
    <x v="1"/>
  </r>
  <r>
    <n v="10081"/>
    <x v="2"/>
    <x v="80"/>
    <x v="79"/>
    <x v="0"/>
  </r>
  <r>
    <n v="10082"/>
    <x v="1"/>
    <x v="81"/>
    <x v="80"/>
    <x v="1"/>
  </r>
  <r>
    <n v="10083"/>
    <x v="3"/>
    <x v="82"/>
    <x v="81"/>
    <x v="1"/>
  </r>
  <r>
    <n v="10084"/>
    <x v="2"/>
    <x v="83"/>
    <x v="82"/>
    <x v="0"/>
  </r>
  <r>
    <n v="10085"/>
    <x v="0"/>
    <x v="84"/>
    <x v="83"/>
    <x v="0"/>
  </r>
  <r>
    <n v="10086"/>
    <x v="0"/>
    <x v="85"/>
    <x v="84"/>
    <x v="1"/>
  </r>
  <r>
    <n v="10087"/>
    <x v="0"/>
    <x v="86"/>
    <x v="85"/>
    <x v="1"/>
  </r>
  <r>
    <n v="10088"/>
    <x v="0"/>
    <x v="87"/>
    <x v="86"/>
    <x v="1"/>
  </r>
  <r>
    <n v="10089"/>
    <x v="2"/>
    <x v="88"/>
    <x v="87"/>
    <x v="0"/>
  </r>
  <r>
    <n v="10090"/>
    <x v="1"/>
    <x v="89"/>
    <x v="88"/>
    <x v="0"/>
  </r>
  <r>
    <n v="10091"/>
    <x v="0"/>
    <x v="90"/>
    <x v="89"/>
    <x v="1"/>
  </r>
  <r>
    <n v="10092"/>
    <x v="1"/>
    <x v="91"/>
    <x v="90"/>
    <x v="1"/>
  </r>
  <r>
    <n v="10093"/>
    <x v="1"/>
    <x v="92"/>
    <x v="91"/>
    <x v="1"/>
  </r>
  <r>
    <n v="10094"/>
    <x v="1"/>
    <x v="93"/>
    <x v="92"/>
    <x v="0"/>
  </r>
  <r>
    <n v="10095"/>
    <x v="2"/>
    <x v="94"/>
    <x v="93"/>
    <x v="0"/>
  </r>
  <r>
    <n v="10096"/>
    <x v="2"/>
    <x v="95"/>
    <x v="94"/>
    <x v="1"/>
  </r>
  <r>
    <n v="10097"/>
    <x v="1"/>
    <x v="96"/>
    <x v="95"/>
    <x v="0"/>
  </r>
  <r>
    <n v="10098"/>
    <x v="3"/>
    <x v="97"/>
    <x v="4"/>
    <x v="1"/>
  </r>
  <r>
    <n v="10099"/>
    <x v="1"/>
    <x v="98"/>
    <x v="44"/>
    <x v="0"/>
  </r>
  <r>
    <n v="10100"/>
    <x v="1"/>
    <x v="99"/>
    <x v="96"/>
    <x v="0"/>
  </r>
  <r>
    <n v="10101"/>
    <x v="0"/>
    <x v="100"/>
    <x v="97"/>
    <x v="0"/>
  </r>
  <r>
    <n v="10102"/>
    <x v="1"/>
    <x v="101"/>
    <x v="98"/>
    <x v="0"/>
  </r>
  <r>
    <n v="10103"/>
    <x v="2"/>
    <x v="102"/>
    <x v="99"/>
    <x v="1"/>
  </r>
  <r>
    <n v="10104"/>
    <x v="1"/>
    <x v="103"/>
    <x v="100"/>
    <x v="1"/>
  </r>
  <r>
    <n v="10105"/>
    <x v="0"/>
    <x v="104"/>
    <x v="101"/>
    <x v="1"/>
  </r>
  <r>
    <n v="10106"/>
    <x v="2"/>
    <x v="105"/>
    <x v="102"/>
    <x v="0"/>
  </r>
  <r>
    <n v="10107"/>
    <x v="2"/>
    <x v="106"/>
    <x v="103"/>
    <x v="1"/>
  </r>
  <r>
    <n v="10108"/>
    <x v="2"/>
    <x v="107"/>
    <x v="104"/>
    <x v="1"/>
  </r>
  <r>
    <n v="10109"/>
    <x v="1"/>
    <x v="108"/>
    <x v="105"/>
    <x v="1"/>
  </r>
  <r>
    <n v="10110"/>
    <x v="1"/>
    <x v="109"/>
    <x v="106"/>
    <x v="1"/>
  </r>
  <r>
    <n v="10111"/>
    <x v="0"/>
    <x v="110"/>
    <x v="107"/>
    <x v="0"/>
  </r>
  <r>
    <n v="10112"/>
    <x v="1"/>
    <x v="111"/>
    <x v="108"/>
    <x v="1"/>
  </r>
  <r>
    <n v="10113"/>
    <x v="2"/>
    <x v="112"/>
    <x v="109"/>
    <x v="0"/>
  </r>
  <r>
    <n v="10114"/>
    <x v="0"/>
    <x v="113"/>
    <x v="110"/>
    <x v="1"/>
  </r>
  <r>
    <n v="10115"/>
    <x v="0"/>
    <x v="114"/>
    <x v="84"/>
    <x v="0"/>
  </r>
  <r>
    <n v="10116"/>
    <x v="3"/>
    <x v="115"/>
    <x v="111"/>
    <x v="0"/>
  </r>
  <r>
    <n v="10117"/>
    <x v="2"/>
    <x v="116"/>
    <x v="112"/>
    <x v="1"/>
  </r>
  <r>
    <n v="10118"/>
    <x v="3"/>
    <x v="117"/>
    <x v="113"/>
    <x v="0"/>
  </r>
  <r>
    <n v="10119"/>
    <x v="0"/>
    <x v="118"/>
    <x v="114"/>
    <x v="0"/>
  </r>
  <r>
    <n v="10120"/>
    <x v="0"/>
    <x v="119"/>
    <x v="115"/>
    <x v="1"/>
  </r>
  <r>
    <n v="10121"/>
    <x v="2"/>
    <x v="120"/>
    <x v="116"/>
    <x v="0"/>
  </r>
  <r>
    <n v="10122"/>
    <x v="1"/>
    <x v="121"/>
    <x v="117"/>
    <x v="1"/>
  </r>
  <r>
    <n v="10123"/>
    <x v="1"/>
    <x v="122"/>
    <x v="118"/>
    <x v="1"/>
  </r>
  <r>
    <n v="10124"/>
    <x v="2"/>
    <x v="123"/>
    <x v="119"/>
    <x v="1"/>
  </r>
  <r>
    <n v="10125"/>
    <x v="3"/>
    <x v="124"/>
    <x v="120"/>
    <x v="1"/>
  </r>
  <r>
    <n v="10126"/>
    <x v="0"/>
    <x v="125"/>
    <x v="121"/>
    <x v="0"/>
  </r>
  <r>
    <n v="10127"/>
    <x v="1"/>
    <x v="126"/>
    <x v="122"/>
    <x v="1"/>
  </r>
  <r>
    <n v="10128"/>
    <x v="2"/>
    <x v="127"/>
    <x v="123"/>
    <x v="0"/>
  </r>
  <r>
    <n v="10129"/>
    <x v="1"/>
    <x v="128"/>
    <x v="124"/>
    <x v="0"/>
  </r>
  <r>
    <n v="10130"/>
    <x v="1"/>
    <x v="129"/>
    <x v="125"/>
    <x v="1"/>
  </r>
  <r>
    <n v="10131"/>
    <x v="3"/>
    <x v="130"/>
    <x v="76"/>
    <x v="0"/>
  </r>
  <r>
    <n v="10132"/>
    <x v="0"/>
    <x v="131"/>
    <x v="126"/>
    <x v="0"/>
  </r>
  <r>
    <n v="10133"/>
    <x v="1"/>
    <x v="132"/>
    <x v="127"/>
    <x v="1"/>
  </r>
  <r>
    <n v="10134"/>
    <x v="0"/>
    <x v="133"/>
    <x v="128"/>
    <x v="0"/>
  </r>
  <r>
    <n v="10135"/>
    <x v="3"/>
    <x v="134"/>
    <x v="129"/>
    <x v="0"/>
  </r>
  <r>
    <n v="10136"/>
    <x v="1"/>
    <x v="135"/>
    <x v="130"/>
    <x v="0"/>
  </r>
  <r>
    <n v="10137"/>
    <x v="1"/>
    <x v="136"/>
    <x v="131"/>
    <x v="0"/>
  </r>
  <r>
    <n v="10138"/>
    <x v="1"/>
    <x v="137"/>
    <x v="132"/>
    <x v="1"/>
  </r>
  <r>
    <n v="10139"/>
    <x v="0"/>
    <x v="138"/>
    <x v="97"/>
    <x v="1"/>
  </r>
  <r>
    <n v="10140"/>
    <x v="3"/>
    <x v="139"/>
    <x v="133"/>
    <x v="1"/>
  </r>
  <r>
    <n v="10141"/>
    <x v="1"/>
    <x v="140"/>
    <x v="134"/>
    <x v="1"/>
  </r>
  <r>
    <n v="10142"/>
    <x v="1"/>
    <x v="141"/>
    <x v="135"/>
    <x v="0"/>
  </r>
  <r>
    <n v="10143"/>
    <x v="1"/>
    <x v="142"/>
    <x v="136"/>
    <x v="0"/>
  </r>
  <r>
    <n v="10144"/>
    <x v="1"/>
    <x v="143"/>
    <x v="137"/>
    <x v="0"/>
  </r>
  <r>
    <n v="10145"/>
    <x v="0"/>
    <x v="144"/>
    <x v="138"/>
    <x v="0"/>
  </r>
  <r>
    <n v="10146"/>
    <x v="0"/>
    <x v="145"/>
    <x v="45"/>
    <x v="0"/>
  </r>
  <r>
    <n v="10147"/>
    <x v="0"/>
    <x v="146"/>
    <x v="139"/>
    <x v="0"/>
  </r>
  <r>
    <n v="10148"/>
    <x v="0"/>
    <x v="147"/>
    <x v="133"/>
    <x v="1"/>
  </r>
  <r>
    <n v="10149"/>
    <x v="1"/>
    <x v="148"/>
    <x v="140"/>
    <x v="1"/>
  </r>
  <r>
    <n v="10150"/>
    <x v="1"/>
    <x v="149"/>
    <x v="141"/>
    <x v="1"/>
  </r>
  <r>
    <n v="10151"/>
    <x v="0"/>
    <x v="150"/>
    <x v="142"/>
    <x v="1"/>
  </r>
  <r>
    <n v="10152"/>
    <x v="1"/>
    <x v="151"/>
    <x v="143"/>
    <x v="0"/>
  </r>
  <r>
    <n v="10153"/>
    <x v="3"/>
    <x v="152"/>
    <x v="144"/>
    <x v="1"/>
  </r>
  <r>
    <n v="10154"/>
    <x v="1"/>
    <x v="153"/>
    <x v="145"/>
    <x v="0"/>
  </r>
  <r>
    <n v="10155"/>
    <x v="0"/>
    <x v="154"/>
    <x v="146"/>
    <x v="0"/>
  </r>
  <r>
    <n v="10156"/>
    <x v="2"/>
    <x v="155"/>
    <x v="147"/>
    <x v="1"/>
  </r>
  <r>
    <n v="10157"/>
    <x v="3"/>
    <x v="156"/>
    <x v="148"/>
    <x v="1"/>
  </r>
  <r>
    <n v="10158"/>
    <x v="3"/>
    <x v="157"/>
    <x v="149"/>
    <x v="1"/>
  </r>
  <r>
    <n v="10159"/>
    <x v="1"/>
    <x v="158"/>
    <x v="40"/>
    <x v="1"/>
  </r>
  <r>
    <n v="10160"/>
    <x v="3"/>
    <x v="159"/>
    <x v="150"/>
    <x v="0"/>
  </r>
  <r>
    <n v="10161"/>
    <x v="2"/>
    <x v="160"/>
    <x v="151"/>
    <x v="1"/>
  </r>
  <r>
    <n v="10162"/>
    <x v="2"/>
    <x v="161"/>
    <x v="152"/>
    <x v="1"/>
  </r>
  <r>
    <n v="10163"/>
    <x v="1"/>
    <x v="162"/>
    <x v="153"/>
    <x v="1"/>
  </r>
  <r>
    <n v="10164"/>
    <x v="0"/>
    <x v="163"/>
    <x v="60"/>
    <x v="1"/>
  </r>
  <r>
    <n v="10165"/>
    <x v="1"/>
    <x v="164"/>
    <x v="72"/>
    <x v="1"/>
  </r>
  <r>
    <n v="10166"/>
    <x v="1"/>
    <x v="165"/>
    <x v="3"/>
    <x v="1"/>
  </r>
  <r>
    <n v="10167"/>
    <x v="2"/>
    <x v="166"/>
    <x v="154"/>
    <x v="1"/>
  </r>
  <r>
    <n v="10168"/>
    <x v="0"/>
    <x v="167"/>
    <x v="155"/>
    <x v="0"/>
  </r>
  <r>
    <n v="10169"/>
    <x v="1"/>
    <x v="168"/>
    <x v="156"/>
    <x v="1"/>
  </r>
  <r>
    <n v="10170"/>
    <x v="1"/>
    <x v="169"/>
    <x v="157"/>
    <x v="1"/>
  </r>
  <r>
    <n v="10171"/>
    <x v="2"/>
    <x v="170"/>
    <x v="158"/>
    <x v="0"/>
  </r>
  <r>
    <n v="10172"/>
    <x v="2"/>
    <x v="171"/>
    <x v="159"/>
    <x v="0"/>
  </r>
  <r>
    <n v="10173"/>
    <x v="1"/>
    <x v="172"/>
    <x v="160"/>
    <x v="0"/>
  </r>
  <r>
    <n v="10174"/>
    <x v="1"/>
    <x v="173"/>
    <x v="161"/>
    <x v="0"/>
  </r>
  <r>
    <n v="10175"/>
    <x v="0"/>
    <x v="174"/>
    <x v="162"/>
    <x v="1"/>
  </r>
  <r>
    <n v="10176"/>
    <x v="3"/>
    <x v="175"/>
    <x v="163"/>
    <x v="1"/>
  </r>
  <r>
    <n v="10177"/>
    <x v="1"/>
    <x v="176"/>
    <x v="140"/>
    <x v="0"/>
  </r>
  <r>
    <n v="10178"/>
    <x v="2"/>
    <x v="177"/>
    <x v="164"/>
    <x v="0"/>
  </r>
  <r>
    <n v="10179"/>
    <x v="1"/>
    <x v="178"/>
    <x v="157"/>
    <x v="0"/>
  </r>
  <r>
    <n v="10180"/>
    <x v="1"/>
    <x v="179"/>
    <x v="165"/>
    <x v="0"/>
  </r>
  <r>
    <n v="10181"/>
    <x v="0"/>
    <x v="180"/>
    <x v="166"/>
    <x v="1"/>
  </r>
  <r>
    <n v="10182"/>
    <x v="3"/>
    <x v="181"/>
    <x v="167"/>
    <x v="1"/>
  </r>
  <r>
    <n v="10183"/>
    <x v="1"/>
    <x v="182"/>
    <x v="168"/>
    <x v="0"/>
  </r>
  <r>
    <n v="10184"/>
    <x v="3"/>
    <x v="183"/>
    <x v="169"/>
    <x v="1"/>
  </r>
  <r>
    <n v="10185"/>
    <x v="1"/>
    <x v="184"/>
    <x v="170"/>
    <x v="1"/>
  </r>
  <r>
    <n v="10186"/>
    <x v="1"/>
    <x v="185"/>
    <x v="171"/>
    <x v="1"/>
  </r>
  <r>
    <n v="10187"/>
    <x v="1"/>
    <x v="186"/>
    <x v="148"/>
    <x v="0"/>
  </r>
  <r>
    <n v="10188"/>
    <x v="1"/>
    <x v="187"/>
    <x v="172"/>
    <x v="1"/>
  </r>
  <r>
    <n v="10189"/>
    <x v="2"/>
    <x v="188"/>
    <x v="173"/>
    <x v="1"/>
  </r>
  <r>
    <n v="10190"/>
    <x v="2"/>
    <x v="189"/>
    <x v="174"/>
    <x v="1"/>
  </r>
  <r>
    <n v="10191"/>
    <x v="3"/>
    <x v="190"/>
    <x v="175"/>
    <x v="0"/>
  </r>
  <r>
    <n v="10192"/>
    <x v="1"/>
    <x v="191"/>
    <x v="176"/>
    <x v="0"/>
  </r>
  <r>
    <n v="10193"/>
    <x v="0"/>
    <x v="192"/>
    <x v="177"/>
    <x v="1"/>
  </r>
  <r>
    <n v="10194"/>
    <x v="1"/>
    <x v="193"/>
    <x v="178"/>
    <x v="0"/>
  </r>
  <r>
    <n v="10195"/>
    <x v="1"/>
    <x v="194"/>
    <x v="179"/>
    <x v="1"/>
  </r>
  <r>
    <n v="10196"/>
    <x v="2"/>
    <x v="195"/>
    <x v="180"/>
    <x v="1"/>
  </r>
  <r>
    <n v="10197"/>
    <x v="1"/>
    <x v="196"/>
    <x v="181"/>
    <x v="0"/>
  </r>
  <r>
    <n v="10198"/>
    <x v="1"/>
    <x v="197"/>
    <x v="182"/>
    <x v="0"/>
  </r>
  <r>
    <n v="10199"/>
    <x v="3"/>
    <x v="198"/>
    <x v="183"/>
    <x v="1"/>
  </r>
  <r>
    <n v="10200"/>
    <x v="3"/>
    <x v="199"/>
    <x v="184"/>
    <x v="1"/>
  </r>
  <r>
    <n v="10201"/>
    <x v="2"/>
    <x v="200"/>
    <x v="185"/>
    <x v="0"/>
  </r>
  <r>
    <n v="10202"/>
    <x v="3"/>
    <x v="201"/>
    <x v="186"/>
    <x v="0"/>
  </r>
  <r>
    <n v="10203"/>
    <x v="0"/>
    <x v="202"/>
    <x v="187"/>
    <x v="0"/>
  </r>
  <r>
    <n v="10204"/>
    <x v="2"/>
    <x v="203"/>
    <x v="188"/>
    <x v="0"/>
  </r>
  <r>
    <n v="10205"/>
    <x v="3"/>
    <x v="204"/>
    <x v="189"/>
    <x v="0"/>
  </r>
  <r>
    <n v="10206"/>
    <x v="3"/>
    <x v="205"/>
    <x v="190"/>
    <x v="1"/>
  </r>
  <r>
    <n v="10207"/>
    <x v="0"/>
    <x v="206"/>
    <x v="191"/>
    <x v="1"/>
  </r>
  <r>
    <n v="10208"/>
    <x v="1"/>
    <x v="207"/>
    <x v="192"/>
    <x v="1"/>
  </r>
  <r>
    <n v="10209"/>
    <x v="1"/>
    <x v="208"/>
    <x v="129"/>
    <x v="1"/>
  </r>
  <r>
    <n v="10210"/>
    <x v="0"/>
    <x v="209"/>
    <x v="193"/>
    <x v="0"/>
  </r>
  <r>
    <n v="10211"/>
    <x v="3"/>
    <x v="210"/>
    <x v="194"/>
    <x v="0"/>
  </r>
  <r>
    <n v="10212"/>
    <x v="1"/>
    <x v="211"/>
    <x v="195"/>
    <x v="1"/>
  </r>
  <r>
    <n v="10213"/>
    <x v="3"/>
    <x v="212"/>
    <x v="196"/>
    <x v="1"/>
  </r>
  <r>
    <n v="10214"/>
    <x v="2"/>
    <x v="213"/>
    <x v="197"/>
    <x v="1"/>
  </r>
  <r>
    <n v="10215"/>
    <x v="0"/>
    <x v="214"/>
    <x v="198"/>
    <x v="0"/>
  </r>
  <r>
    <n v="10216"/>
    <x v="0"/>
    <x v="215"/>
    <x v="137"/>
    <x v="0"/>
  </r>
  <r>
    <n v="10217"/>
    <x v="1"/>
    <x v="216"/>
    <x v="119"/>
    <x v="0"/>
  </r>
  <r>
    <n v="10218"/>
    <x v="1"/>
    <x v="217"/>
    <x v="199"/>
    <x v="1"/>
  </r>
  <r>
    <n v="10219"/>
    <x v="0"/>
    <x v="218"/>
    <x v="14"/>
    <x v="1"/>
  </r>
  <r>
    <n v="10220"/>
    <x v="1"/>
    <x v="219"/>
    <x v="200"/>
    <x v="1"/>
  </r>
  <r>
    <n v="10221"/>
    <x v="1"/>
    <x v="220"/>
    <x v="201"/>
    <x v="1"/>
  </r>
  <r>
    <n v="10222"/>
    <x v="1"/>
    <x v="221"/>
    <x v="202"/>
    <x v="0"/>
  </r>
  <r>
    <n v="10223"/>
    <x v="0"/>
    <x v="222"/>
    <x v="203"/>
    <x v="1"/>
  </r>
  <r>
    <n v="10224"/>
    <x v="1"/>
    <x v="223"/>
    <x v="204"/>
    <x v="1"/>
  </r>
  <r>
    <n v="10225"/>
    <x v="1"/>
    <x v="224"/>
    <x v="205"/>
    <x v="0"/>
  </r>
  <r>
    <n v="10226"/>
    <x v="1"/>
    <x v="225"/>
    <x v="69"/>
    <x v="1"/>
  </r>
  <r>
    <n v="10227"/>
    <x v="3"/>
    <x v="226"/>
    <x v="206"/>
    <x v="0"/>
  </r>
  <r>
    <n v="10228"/>
    <x v="1"/>
    <x v="227"/>
    <x v="4"/>
    <x v="0"/>
  </r>
  <r>
    <n v="10229"/>
    <x v="1"/>
    <x v="228"/>
    <x v="207"/>
    <x v="0"/>
  </r>
  <r>
    <n v="10230"/>
    <x v="2"/>
    <x v="229"/>
    <x v="208"/>
    <x v="1"/>
  </r>
  <r>
    <n v="10231"/>
    <x v="2"/>
    <x v="230"/>
    <x v="209"/>
    <x v="1"/>
  </r>
  <r>
    <n v="10232"/>
    <x v="0"/>
    <x v="231"/>
    <x v="82"/>
    <x v="0"/>
  </r>
  <r>
    <n v="10233"/>
    <x v="1"/>
    <x v="232"/>
    <x v="210"/>
    <x v="1"/>
  </r>
  <r>
    <n v="10234"/>
    <x v="2"/>
    <x v="233"/>
    <x v="211"/>
    <x v="1"/>
  </r>
  <r>
    <n v="10235"/>
    <x v="0"/>
    <x v="234"/>
    <x v="212"/>
    <x v="0"/>
  </r>
  <r>
    <n v="10236"/>
    <x v="1"/>
    <x v="235"/>
    <x v="213"/>
    <x v="1"/>
  </r>
  <r>
    <n v="10237"/>
    <x v="1"/>
    <x v="236"/>
    <x v="214"/>
    <x v="0"/>
  </r>
  <r>
    <n v="10238"/>
    <x v="1"/>
    <x v="237"/>
    <x v="215"/>
    <x v="1"/>
  </r>
  <r>
    <n v="10239"/>
    <x v="3"/>
    <x v="238"/>
    <x v="216"/>
    <x v="0"/>
  </r>
  <r>
    <n v="10240"/>
    <x v="3"/>
    <x v="239"/>
    <x v="217"/>
    <x v="1"/>
  </r>
  <r>
    <n v="10241"/>
    <x v="0"/>
    <x v="240"/>
    <x v="218"/>
    <x v="0"/>
  </r>
  <r>
    <n v="10242"/>
    <x v="0"/>
    <x v="241"/>
    <x v="219"/>
    <x v="1"/>
  </r>
  <r>
    <n v="10243"/>
    <x v="1"/>
    <x v="242"/>
    <x v="220"/>
    <x v="1"/>
  </r>
  <r>
    <n v="10244"/>
    <x v="1"/>
    <x v="243"/>
    <x v="221"/>
    <x v="1"/>
  </r>
  <r>
    <n v="10245"/>
    <x v="3"/>
    <x v="244"/>
    <x v="222"/>
    <x v="0"/>
  </r>
  <r>
    <n v="10246"/>
    <x v="1"/>
    <x v="245"/>
    <x v="223"/>
    <x v="0"/>
  </r>
  <r>
    <n v="10247"/>
    <x v="1"/>
    <x v="246"/>
    <x v="173"/>
    <x v="0"/>
  </r>
  <r>
    <n v="10248"/>
    <x v="1"/>
    <x v="247"/>
    <x v="224"/>
    <x v="1"/>
  </r>
  <r>
    <n v="10249"/>
    <x v="1"/>
    <x v="248"/>
    <x v="225"/>
    <x v="1"/>
  </r>
  <r>
    <n v="10250"/>
    <x v="2"/>
    <x v="249"/>
    <x v="226"/>
    <x v="0"/>
  </r>
  <r>
    <n v="10251"/>
    <x v="3"/>
    <x v="250"/>
    <x v="227"/>
    <x v="1"/>
  </r>
  <r>
    <n v="10252"/>
    <x v="2"/>
    <x v="251"/>
    <x v="228"/>
    <x v="1"/>
  </r>
  <r>
    <n v="10253"/>
    <x v="0"/>
    <x v="252"/>
    <x v="229"/>
    <x v="1"/>
  </r>
  <r>
    <n v="10254"/>
    <x v="0"/>
    <x v="253"/>
    <x v="230"/>
    <x v="1"/>
  </r>
  <r>
    <n v="10255"/>
    <x v="1"/>
    <x v="254"/>
    <x v="231"/>
    <x v="1"/>
  </r>
  <r>
    <n v="10256"/>
    <x v="1"/>
    <x v="255"/>
    <x v="232"/>
    <x v="0"/>
  </r>
  <r>
    <n v="10257"/>
    <x v="0"/>
    <x v="256"/>
    <x v="233"/>
    <x v="0"/>
  </r>
  <r>
    <n v="10258"/>
    <x v="2"/>
    <x v="257"/>
    <x v="234"/>
    <x v="1"/>
  </r>
  <r>
    <n v="10259"/>
    <x v="3"/>
    <x v="258"/>
    <x v="235"/>
    <x v="0"/>
  </r>
  <r>
    <n v="10260"/>
    <x v="0"/>
    <x v="259"/>
    <x v="236"/>
    <x v="0"/>
  </r>
  <r>
    <n v="10261"/>
    <x v="0"/>
    <x v="260"/>
    <x v="237"/>
    <x v="1"/>
  </r>
  <r>
    <n v="10262"/>
    <x v="1"/>
    <x v="261"/>
    <x v="238"/>
    <x v="1"/>
  </r>
  <r>
    <n v="10263"/>
    <x v="3"/>
    <x v="262"/>
    <x v="239"/>
    <x v="0"/>
  </r>
  <r>
    <n v="10264"/>
    <x v="3"/>
    <x v="263"/>
    <x v="240"/>
    <x v="1"/>
  </r>
  <r>
    <n v="10265"/>
    <x v="1"/>
    <x v="264"/>
    <x v="241"/>
    <x v="1"/>
  </r>
  <r>
    <n v="10266"/>
    <x v="1"/>
    <x v="265"/>
    <x v="242"/>
    <x v="1"/>
  </r>
  <r>
    <n v="10267"/>
    <x v="1"/>
    <x v="266"/>
    <x v="243"/>
    <x v="0"/>
  </r>
  <r>
    <n v="10268"/>
    <x v="0"/>
    <x v="267"/>
    <x v="244"/>
    <x v="0"/>
  </r>
  <r>
    <n v="10269"/>
    <x v="2"/>
    <x v="268"/>
    <x v="54"/>
    <x v="0"/>
  </r>
  <r>
    <n v="10270"/>
    <x v="0"/>
    <x v="269"/>
    <x v="245"/>
    <x v="0"/>
  </r>
  <r>
    <n v="10271"/>
    <x v="2"/>
    <x v="270"/>
    <x v="246"/>
    <x v="0"/>
  </r>
  <r>
    <n v="10272"/>
    <x v="0"/>
    <x v="271"/>
    <x v="99"/>
    <x v="1"/>
  </r>
  <r>
    <n v="10273"/>
    <x v="3"/>
    <x v="272"/>
    <x v="247"/>
    <x v="1"/>
  </r>
  <r>
    <n v="10274"/>
    <x v="1"/>
    <x v="273"/>
    <x v="248"/>
    <x v="0"/>
  </r>
  <r>
    <n v="10275"/>
    <x v="1"/>
    <x v="274"/>
    <x v="93"/>
    <x v="1"/>
  </r>
  <r>
    <n v="10276"/>
    <x v="1"/>
    <x v="275"/>
    <x v="249"/>
    <x v="1"/>
  </r>
  <r>
    <n v="10277"/>
    <x v="3"/>
    <x v="276"/>
    <x v="250"/>
    <x v="0"/>
  </r>
  <r>
    <n v="10278"/>
    <x v="3"/>
    <x v="277"/>
    <x v="251"/>
    <x v="1"/>
  </r>
  <r>
    <n v="10279"/>
    <x v="1"/>
    <x v="278"/>
    <x v="252"/>
    <x v="0"/>
  </r>
  <r>
    <n v="10280"/>
    <x v="3"/>
    <x v="279"/>
    <x v="232"/>
    <x v="1"/>
  </r>
  <r>
    <n v="10281"/>
    <x v="1"/>
    <x v="280"/>
    <x v="253"/>
    <x v="1"/>
  </r>
  <r>
    <n v="10282"/>
    <x v="3"/>
    <x v="281"/>
    <x v="254"/>
    <x v="0"/>
  </r>
  <r>
    <n v="10283"/>
    <x v="3"/>
    <x v="282"/>
    <x v="255"/>
    <x v="1"/>
  </r>
  <r>
    <n v="10284"/>
    <x v="3"/>
    <x v="283"/>
    <x v="256"/>
    <x v="1"/>
  </r>
  <r>
    <n v="10285"/>
    <x v="1"/>
    <x v="284"/>
    <x v="257"/>
    <x v="1"/>
  </r>
  <r>
    <n v="10286"/>
    <x v="1"/>
    <x v="285"/>
    <x v="258"/>
    <x v="1"/>
  </r>
  <r>
    <n v="10287"/>
    <x v="1"/>
    <x v="286"/>
    <x v="259"/>
    <x v="1"/>
  </r>
  <r>
    <n v="10288"/>
    <x v="3"/>
    <x v="287"/>
    <x v="260"/>
    <x v="1"/>
  </r>
  <r>
    <n v="10289"/>
    <x v="3"/>
    <x v="288"/>
    <x v="261"/>
    <x v="1"/>
  </r>
  <r>
    <n v="10290"/>
    <x v="0"/>
    <x v="289"/>
    <x v="262"/>
    <x v="1"/>
  </r>
  <r>
    <n v="10291"/>
    <x v="1"/>
    <x v="290"/>
    <x v="198"/>
    <x v="1"/>
  </r>
  <r>
    <n v="10292"/>
    <x v="0"/>
    <x v="291"/>
    <x v="263"/>
    <x v="1"/>
  </r>
  <r>
    <n v="10293"/>
    <x v="1"/>
    <x v="292"/>
    <x v="222"/>
    <x v="0"/>
  </r>
  <r>
    <n v="10294"/>
    <x v="1"/>
    <x v="293"/>
    <x v="264"/>
    <x v="1"/>
  </r>
  <r>
    <n v="10295"/>
    <x v="0"/>
    <x v="294"/>
    <x v="265"/>
    <x v="1"/>
  </r>
  <r>
    <n v="10296"/>
    <x v="0"/>
    <x v="295"/>
    <x v="266"/>
    <x v="0"/>
  </r>
  <r>
    <n v="10297"/>
    <x v="2"/>
    <x v="296"/>
    <x v="267"/>
    <x v="1"/>
  </r>
  <r>
    <n v="10298"/>
    <x v="0"/>
    <x v="297"/>
    <x v="268"/>
    <x v="1"/>
  </r>
  <r>
    <n v="10299"/>
    <x v="0"/>
    <x v="298"/>
    <x v="152"/>
    <x v="1"/>
  </r>
  <r>
    <n v="10300"/>
    <x v="3"/>
    <x v="299"/>
    <x v="269"/>
    <x v="1"/>
  </r>
  <r>
    <n v="10301"/>
    <x v="1"/>
    <x v="300"/>
    <x v="37"/>
    <x v="0"/>
  </r>
  <r>
    <n v="10302"/>
    <x v="1"/>
    <x v="301"/>
    <x v="270"/>
    <x v="1"/>
  </r>
  <r>
    <n v="10303"/>
    <x v="1"/>
    <x v="302"/>
    <x v="271"/>
    <x v="0"/>
  </r>
  <r>
    <n v="10304"/>
    <x v="3"/>
    <x v="303"/>
    <x v="272"/>
    <x v="1"/>
  </r>
  <r>
    <n v="10305"/>
    <x v="1"/>
    <x v="304"/>
    <x v="273"/>
    <x v="1"/>
  </r>
  <r>
    <n v="10306"/>
    <x v="0"/>
    <x v="305"/>
    <x v="274"/>
    <x v="1"/>
  </r>
  <r>
    <n v="10307"/>
    <x v="3"/>
    <x v="306"/>
    <x v="275"/>
    <x v="0"/>
  </r>
  <r>
    <n v="10308"/>
    <x v="1"/>
    <x v="307"/>
    <x v="276"/>
    <x v="1"/>
  </r>
  <r>
    <n v="10309"/>
    <x v="3"/>
    <x v="308"/>
    <x v="71"/>
    <x v="0"/>
  </r>
  <r>
    <n v="10310"/>
    <x v="2"/>
    <x v="309"/>
    <x v="277"/>
    <x v="1"/>
  </r>
  <r>
    <n v="10311"/>
    <x v="3"/>
    <x v="310"/>
    <x v="278"/>
    <x v="0"/>
  </r>
  <r>
    <n v="10312"/>
    <x v="1"/>
    <x v="311"/>
    <x v="279"/>
    <x v="1"/>
  </r>
  <r>
    <n v="10313"/>
    <x v="1"/>
    <x v="312"/>
    <x v="280"/>
    <x v="0"/>
  </r>
  <r>
    <n v="10314"/>
    <x v="3"/>
    <x v="313"/>
    <x v="281"/>
    <x v="0"/>
  </r>
  <r>
    <n v="10315"/>
    <x v="0"/>
    <x v="314"/>
    <x v="282"/>
    <x v="1"/>
  </r>
  <r>
    <n v="10316"/>
    <x v="0"/>
    <x v="315"/>
    <x v="283"/>
    <x v="0"/>
  </r>
  <r>
    <n v="10317"/>
    <x v="3"/>
    <x v="316"/>
    <x v="284"/>
    <x v="1"/>
  </r>
  <r>
    <n v="10318"/>
    <x v="1"/>
    <x v="317"/>
    <x v="285"/>
    <x v="1"/>
  </r>
  <r>
    <n v="10319"/>
    <x v="1"/>
    <x v="318"/>
    <x v="286"/>
    <x v="0"/>
  </r>
  <r>
    <n v="10320"/>
    <x v="2"/>
    <x v="319"/>
    <x v="287"/>
    <x v="0"/>
  </r>
  <r>
    <n v="10321"/>
    <x v="3"/>
    <x v="320"/>
    <x v="288"/>
    <x v="1"/>
  </r>
  <r>
    <n v="10322"/>
    <x v="1"/>
    <x v="321"/>
    <x v="289"/>
    <x v="0"/>
  </r>
  <r>
    <n v="10323"/>
    <x v="2"/>
    <x v="322"/>
    <x v="198"/>
    <x v="0"/>
  </r>
  <r>
    <n v="10324"/>
    <x v="3"/>
    <x v="323"/>
    <x v="290"/>
    <x v="1"/>
  </r>
  <r>
    <n v="10325"/>
    <x v="3"/>
    <x v="324"/>
    <x v="263"/>
    <x v="1"/>
  </r>
  <r>
    <n v="10326"/>
    <x v="0"/>
    <x v="325"/>
    <x v="291"/>
    <x v="1"/>
  </r>
  <r>
    <n v="10327"/>
    <x v="1"/>
    <x v="326"/>
    <x v="292"/>
    <x v="1"/>
  </r>
  <r>
    <n v="10328"/>
    <x v="3"/>
    <x v="327"/>
    <x v="293"/>
    <x v="1"/>
  </r>
  <r>
    <n v="10329"/>
    <x v="3"/>
    <x v="328"/>
    <x v="294"/>
    <x v="1"/>
  </r>
  <r>
    <n v="10330"/>
    <x v="2"/>
    <x v="329"/>
    <x v="295"/>
    <x v="0"/>
  </r>
  <r>
    <n v="10331"/>
    <x v="1"/>
    <x v="330"/>
    <x v="296"/>
    <x v="0"/>
  </r>
  <r>
    <n v="10332"/>
    <x v="1"/>
    <x v="331"/>
    <x v="297"/>
    <x v="0"/>
  </r>
  <r>
    <n v="10333"/>
    <x v="0"/>
    <x v="332"/>
    <x v="298"/>
    <x v="0"/>
  </r>
  <r>
    <n v="10334"/>
    <x v="2"/>
    <x v="333"/>
    <x v="237"/>
    <x v="1"/>
  </r>
  <r>
    <n v="10335"/>
    <x v="0"/>
    <x v="334"/>
    <x v="170"/>
    <x v="1"/>
  </r>
  <r>
    <n v="10336"/>
    <x v="3"/>
    <x v="335"/>
    <x v="299"/>
    <x v="1"/>
  </r>
  <r>
    <n v="10337"/>
    <x v="1"/>
    <x v="336"/>
    <x v="285"/>
    <x v="0"/>
  </r>
  <r>
    <n v="10338"/>
    <x v="2"/>
    <x v="337"/>
    <x v="300"/>
    <x v="0"/>
  </r>
  <r>
    <n v="10339"/>
    <x v="1"/>
    <x v="338"/>
    <x v="301"/>
    <x v="1"/>
  </r>
  <r>
    <n v="10340"/>
    <x v="1"/>
    <x v="339"/>
    <x v="302"/>
    <x v="1"/>
  </r>
  <r>
    <n v="10341"/>
    <x v="1"/>
    <x v="340"/>
    <x v="303"/>
    <x v="1"/>
  </r>
  <r>
    <n v="10342"/>
    <x v="1"/>
    <x v="341"/>
    <x v="304"/>
    <x v="0"/>
  </r>
  <r>
    <n v="10343"/>
    <x v="2"/>
    <x v="342"/>
    <x v="31"/>
    <x v="0"/>
  </r>
  <r>
    <n v="10344"/>
    <x v="0"/>
    <x v="343"/>
    <x v="305"/>
    <x v="0"/>
  </r>
  <r>
    <n v="10345"/>
    <x v="1"/>
    <x v="344"/>
    <x v="306"/>
    <x v="0"/>
  </r>
  <r>
    <n v="10346"/>
    <x v="1"/>
    <x v="345"/>
    <x v="236"/>
    <x v="0"/>
  </r>
  <r>
    <n v="10347"/>
    <x v="0"/>
    <x v="346"/>
    <x v="307"/>
    <x v="0"/>
  </r>
  <r>
    <n v="10348"/>
    <x v="3"/>
    <x v="347"/>
    <x v="308"/>
    <x v="0"/>
  </r>
  <r>
    <n v="10349"/>
    <x v="0"/>
    <x v="348"/>
    <x v="37"/>
    <x v="0"/>
  </r>
  <r>
    <n v="10350"/>
    <x v="1"/>
    <x v="349"/>
    <x v="309"/>
    <x v="1"/>
  </r>
  <r>
    <n v="10351"/>
    <x v="2"/>
    <x v="350"/>
    <x v="310"/>
    <x v="1"/>
  </r>
  <r>
    <n v="10352"/>
    <x v="1"/>
    <x v="351"/>
    <x v="311"/>
    <x v="0"/>
  </r>
  <r>
    <n v="10353"/>
    <x v="1"/>
    <x v="352"/>
    <x v="312"/>
    <x v="0"/>
  </r>
  <r>
    <n v="10354"/>
    <x v="3"/>
    <x v="353"/>
    <x v="313"/>
    <x v="0"/>
  </r>
  <r>
    <n v="10355"/>
    <x v="0"/>
    <x v="354"/>
    <x v="314"/>
    <x v="1"/>
  </r>
  <r>
    <n v="10356"/>
    <x v="2"/>
    <x v="355"/>
    <x v="315"/>
    <x v="0"/>
  </r>
  <r>
    <n v="10357"/>
    <x v="3"/>
    <x v="356"/>
    <x v="316"/>
    <x v="1"/>
  </r>
  <r>
    <n v="10358"/>
    <x v="2"/>
    <x v="357"/>
    <x v="317"/>
    <x v="1"/>
  </r>
  <r>
    <n v="10359"/>
    <x v="1"/>
    <x v="358"/>
    <x v="318"/>
    <x v="1"/>
  </r>
  <r>
    <n v="10360"/>
    <x v="3"/>
    <x v="359"/>
    <x v="133"/>
    <x v="0"/>
  </r>
  <r>
    <n v="10361"/>
    <x v="2"/>
    <x v="360"/>
    <x v="77"/>
    <x v="0"/>
  </r>
  <r>
    <n v="10362"/>
    <x v="3"/>
    <x v="361"/>
    <x v="114"/>
    <x v="1"/>
  </r>
  <r>
    <n v="10363"/>
    <x v="3"/>
    <x v="362"/>
    <x v="319"/>
    <x v="1"/>
  </r>
  <r>
    <n v="10364"/>
    <x v="1"/>
    <x v="363"/>
    <x v="320"/>
    <x v="1"/>
  </r>
  <r>
    <n v="10365"/>
    <x v="1"/>
    <x v="364"/>
    <x v="321"/>
    <x v="0"/>
  </r>
  <r>
    <n v="10366"/>
    <x v="0"/>
    <x v="365"/>
    <x v="322"/>
    <x v="1"/>
  </r>
  <r>
    <n v="10367"/>
    <x v="0"/>
    <x v="366"/>
    <x v="323"/>
    <x v="1"/>
  </r>
  <r>
    <n v="10368"/>
    <x v="1"/>
    <x v="367"/>
    <x v="324"/>
    <x v="1"/>
  </r>
  <r>
    <n v="10369"/>
    <x v="0"/>
    <x v="368"/>
    <x v="325"/>
    <x v="0"/>
  </r>
  <r>
    <n v="10370"/>
    <x v="2"/>
    <x v="369"/>
    <x v="326"/>
    <x v="1"/>
  </r>
  <r>
    <n v="10371"/>
    <x v="2"/>
    <x v="370"/>
    <x v="327"/>
    <x v="0"/>
  </r>
  <r>
    <n v="10372"/>
    <x v="1"/>
    <x v="371"/>
    <x v="328"/>
    <x v="1"/>
  </r>
  <r>
    <n v="10373"/>
    <x v="1"/>
    <x v="372"/>
    <x v="329"/>
    <x v="0"/>
  </r>
  <r>
    <n v="10374"/>
    <x v="2"/>
    <x v="373"/>
    <x v="17"/>
    <x v="1"/>
  </r>
  <r>
    <n v="10375"/>
    <x v="1"/>
    <x v="374"/>
    <x v="155"/>
    <x v="0"/>
  </r>
  <r>
    <n v="10376"/>
    <x v="3"/>
    <x v="375"/>
    <x v="203"/>
    <x v="0"/>
  </r>
  <r>
    <n v="10377"/>
    <x v="0"/>
    <x v="376"/>
    <x v="330"/>
    <x v="1"/>
  </r>
  <r>
    <n v="10378"/>
    <x v="3"/>
    <x v="377"/>
    <x v="331"/>
    <x v="1"/>
  </r>
  <r>
    <n v="10379"/>
    <x v="2"/>
    <x v="378"/>
    <x v="332"/>
    <x v="0"/>
  </r>
  <r>
    <n v="10380"/>
    <x v="1"/>
    <x v="379"/>
    <x v="223"/>
    <x v="1"/>
  </r>
  <r>
    <n v="10381"/>
    <x v="1"/>
    <x v="380"/>
    <x v="333"/>
    <x v="0"/>
  </r>
  <r>
    <n v="10382"/>
    <x v="3"/>
    <x v="381"/>
    <x v="334"/>
    <x v="1"/>
  </r>
  <r>
    <n v="10383"/>
    <x v="1"/>
    <x v="382"/>
    <x v="335"/>
    <x v="1"/>
  </r>
  <r>
    <n v="10384"/>
    <x v="3"/>
    <x v="383"/>
    <x v="336"/>
    <x v="0"/>
  </r>
  <r>
    <n v="10385"/>
    <x v="1"/>
    <x v="384"/>
    <x v="17"/>
    <x v="1"/>
  </r>
  <r>
    <n v="10386"/>
    <x v="1"/>
    <x v="385"/>
    <x v="337"/>
    <x v="1"/>
  </r>
  <r>
    <n v="10387"/>
    <x v="2"/>
    <x v="386"/>
    <x v="338"/>
    <x v="1"/>
  </r>
  <r>
    <n v="10388"/>
    <x v="3"/>
    <x v="387"/>
    <x v="339"/>
    <x v="1"/>
  </r>
  <r>
    <n v="10389"/>
    <x v="2"/>
    <x v="388"/>
    <x v="340"/>
    <x v="1"/>
  </r>
  <r>
    <n v="10390"/>
    <x v="0"/>
    <x v="389"/>
    <x v="341"/>
    <x v="0"/>
  </r>
  <r>
    <n v="10391"/>
    <x v="1"/>
    <x v="390"/>
    <x v="25"/>
    <x v="1"/>
  </r>
  <r>
    <n v="10392"/>
    <x v="0"/>
    <x v="391"/>
    <x v="178"/>
    <x v="1"/>
  </r>
  <r>
    <n v="10393"/>
    <x v="3"/>
    <x v="392"/>
    <x v="342"/>
    <x v="1"/>
  </r>
  <r>
    <n v="10394"/>
    <x v="1"/>
    <x v="393"/>
    <x v="343"/>
    <x v="1"/>
  </r>
  <r>
    <n v="10395"/>
    <x v="1"/>
    <x v="394"/>
    <x v="256"/>
    <x v="0"/>
  </r>
  <r>
    <n v="10396"/>
    <x v="1"/>
    <x v="395"/>
    <x v="344"/>
    <x v="0"/>
  </r>
  <r>
    <n v="10397"/>
    <x v="1"/>
    <x v="396"/>
    <x v="345"/>
    <x v="0"/>
  </r>
  <r>
    <n v="10398"/>
    <x v="1"/>
    <x v="397"/>
    <x v="99"/>
    <x v="0"/>
  </r>
  <r>
    <n v="10399"/>
    <x v="0"/>
    <x v="398"/>
    <x v="346"/>
    <x v="1"/>
  </r>
  <r>
    <n v="10400"/>
    <x v="1"/>
    <x v="399"/>
    <x v="175"/>
    <x v="0"/>
  </r>
  <r>
    <n v="10401"/>
    <x v="1"/>
    <x v="400"/>
    <x v="347"/>
    <x v="1"/>
  </r>
  <r>
    <n v="10402"/>
    <x v="1"/>
    <x v="401"/>
    <x v="348"/>
    <x v="0"/>
  </r>
  <r>
    <n v="10403"/>
    <x v="3"/>
    <x v="402"/>
    <x v="349"/>
    <x v="1"/>
  </r>
  <r>
    <n v="10404"/>
    <x v="2"/>
    <x v="403"/>
    <x v="283"/>
    <x v="0"/>
  </r>
  <r>
    <n v="10405"/>
    <x v="2"/>
    <x v="404"/>
    <x v="350"/>
    <x v="0"/>
  </r>
  <r>
    <n v="10406"/>
    <x v="0"/>
    <x v="405"/>
    <x v="351"/>
    <x v="1"/>
  </r>
  <r>
    <n v="10407"/>
    <x v="2"/>
    <x v="406"/>
    <x v="352"/>
    <x v="1"/>
  </r>
  <r>
    <n v="10408"/>
    <x v="3"/>
    <x v="407"/>
    <x v="353"/>
    <x v="0"/>
  </r>
  <r>
    <n v="10409"/>
    <x v="1"/>
    <x v="408"/>
    <x v="354"/>
    <x v="0"/>
  </r>
  <r>
    <n v="10410"/>
    <x v="1"/>
    <x v="409"/>
    <x v="355"/>
    <x v="0"/>
  </r>
  <r>
    <n v="10411"/>
    <x v="3"/>
    <x v="410"/>
    <x v="356"/>
    <x v="1"/>
  </r>
  <r>
    <n v="10412"/>
    <x v="0"/>
    <x v="411"/>
    <x v="357"/>
    <x v="1"/>
  </r>
  <r>
    <n v="10413"/>
    <x v="2"/>
    <x v="412"/>
    <x v="185"/>
    <x v="1"/>
  </r>
  <r>
    <n v="10414"/>
    <x v="2"/>
    <x v="413"/>
    <x v="178"/>
    <x v="0"/>
  </r>
  <r>
    <n v="10415"/>
    <x v="1"/>
    <x v="414"/>
    <x v="190"/>
    <x v="0"/>
  </r>
  <r>
    <n v="10416"/>
    <x v="2"/>
    <x v="415"/>
    <x v="358"/>
    <x v="0"/>
  </r>
  <r>
    <n v="10417"/>
    <x v="2"/>
    <x v="416"/>
    <x v="127"/>
    <x v="0"/>
  </r>
  <r>
    <n v="10418"/>
    <x v="1"/>
    <x v="417"/>
    <x v="359"/>
    <x v="1"/>
  </r>
  <r>
    <n v="10419"/>
    <x v="0"/>
    <x v="418"/>
    <x v="360"/>
    <x v="0"/>
  </r>
  <r>
    <n v="10420"/>
    <x v="1"/>
    <x v="419"/>
    <x v="361"/>
    <x v="1"/>
  </r>
  <r>
    <n v="10421"/>
    <x v="3"/>
    <x v="420"/>
    <x v="186"/>
    <x v="1"/>
  </r>
  <r>
    <n v="10422"/>
    <x v="2"/>
    <x v="421"/>
    <x v="362"/>
    <x v="1"/>
  </r>
  <r>
    <n v="10423"/>
    <x v="1"/>
    <x v="422"/>
    <x v="363"/>
    <x v="1"/>
  </r>
  <r>
    <n v="10424"/>
    <x v="0"/>
    <x v="423"/>
    <x v="364"/>
    <x v="1"/>
  </r>
  <r>
    <n v="10425"/>
    <x v="2"/>
    <x v="424"/>
    <x v="365"/>
    <x v="1"/>
  </r>
  <r>
    <n v="10426"/>
    <x v="2"/>
    <x v="425"/>
    <x v="160"/>
    <x v="1"/>
  </r>
  <r>
    <n v="10427"/>
    <x v="1"/>
    <x v="426"/>
    <x v="366"/>
    <x v="0"/>
  </r>
  <r>
    <n v="10428"/>
    <x v="2"/>
    <x v="427"/>
    <x v="367"/>
    <x v="1"/>
  </r>
  <r>
    <n v="10429"/>
    <x v="1"/>
    <x v="428"/>
    <x v="98"/>
    <x v="1"/>
  </r>
  <r>
    <n v="10430"/>
    <x v="0"/>
    <x v="429"/>
    <x v="368"/>
    <x v="1"/>
  </r>
  <r>
    <n v="10431"/>
    <x v="1"/>
    <x v="430"/>
    <x v="176"/>
    <x v="1"/>
  </r>
  <r>
    <n v="10432"/>
    <x v="2"/>
    <x v="431"/>
    <x v="369"/>
    <x v="0"/>
  </r>
  <r>
    <n v="10433"/>
    <x v="2"/>
    <x v="432"/>
    <x v="370"/>
    <x v="1"/>
  </r>
  <r>
    <n v="10434"/>
    <x v="1"/>
    <x v="433"/>
    <x v="371"/>
    <x v="1"/>
  </r>
  <r>
    <n v="10435"/>
    <x v="3"/>
    <x v="434"/>
    <x v="372"/>
    <x v="1"/>
  </r>
  <r>
    <n v="10436"/>
    <x v="1"/>
    <x v="435"/>
    <x v="373"/>
    <x v="0"/>
  </r>
  <r>
    <n v="10437"/>
    <x v="3"/>
    <x v="436"/>
    <x v="374"/>
    <x v="0"/>
  </r>
  <r>
    <n v="10438"/>
    <x v="3"/>
    <x v="437"/>
    <x v="114"/>
    <x v="0"/>
  </r>
  <r>
    <n v="10439"/>
    <x v="0"/>
    <x v="438"/>
    <x v="121"/>
    <x v="1"/>
  </r>
  <r>
    <n v="10440"/>
    <x v="3"/>
    <x v="439"/>
    <x v="375"/>
    <x v="1"/>
  </r>
  <r>
    <n v="10441"/>
    <x v="2"/>
    <x v="440"/>
    <x v="376"/>
    <x v="0"/>
  </r>
  <r>
    <n v="10442"/>
    <x v="1"/>
    <x v="441"/>
    <x v="377"/>
    <x v="1"/>
  </r>
  <r>
    <n v="10443"/>
    <x v="3"/>
    <x v="442"/>
    <x v="280"/>
    <x v="1"/>
  </r>
  <r>
    <n v="10444"/>
    <x v="1"/>
    <x v="443"/>
    <x v="378"/>
    <x v="1"/>
  </r>
  <r>
    <n v="10445"/>
    <x v="1"/>
    <x v="444"/>
    <x v="188"/>
    <x v="0"/>
  </r>
  <r>
    <n v="10446"/>
    <x v="0"/>
    <x v="445"/>
    <x v="379"/>
    <x v="1"/>
  </r>
  <r>
    <n v="10447"/>
    <x v="2"/>
    <x v="446"/>
    <x v="380"/>
    <x v="0"/>
  </r>
  <r>
    <n v="10448"/>
    <x v="2"/>
    <x v="447"/>
    <x v="381"/>
    <x v="1"/>
  </r>
  <r>
    <n v="10449"/>
    <x v="2"/>
    <x v="448"/>
    <x v="382"/>
    <x v="1"/>
  </r>
  <r>
    <n v="10450"/>
    <x v="1"/>
    <x v="449"/>
    <x v="383"/>
    <x v="1"/>
  </r>
  <r>
    <n v="10451"/>
    <x v="1"/>
    <x v="450"/>
    <x v="384"/>
    <x v="1"/>
  </r>
  <r>
    <n v="10452"/>
    <x v="2"/>
    <x v="451"/>
    <x v="385"/>
    <x v="1"/>
  </r>
  <r>
    <n v="10453"/>
    <x v="2"/>
    <x v="452"/>
    <x v="386"/>
    <x v="1"/>
  </r>
  <r>
    <n v="10454"/>
    <x v="1"/>
    <x v="453"/>
    <x v="387"/>
    <x v="1"/>
  </r>
  <r>
    <n v="10455"/>
    <x v="3"/>
    <x v="454"/>
    <x v="273"/>
    <x v="1"/>
  </r>
  <r>
    <n v="10456"/>
    <x v="0"/>
    <x v="455"/>
    <x v="289"/>
    <x v="0"/>
  </r>
  <r>
    <n v="10457"/>
    <x v="1"/>
    <x v="456"/>
    <x v="217"/>
    <x v="0"/>
  </r>
  <r>
    <n v="10458"/>
    <x v="3"/>
    <x v="457"/>
    <x v="388"/>
    <x v="1"/>
  </r>
  <r>
    <n v="10459"/>
    <x v="3"/>
    <x v="458"/>
    <x v="389"/>
    <x v="0"/>
  </r>
  <r>
    <n v="10460"/>
    <x v="1"/>
    <x v="459"/>
    <x v="390"/>
    <x v="1"/>
  </r>
  <r>
    <n v="10461"/>
    <x v="3"/>
    <x v="460"/>
    <x v="391"/>
    <x v="1"/>
  </r>
  <r>
    <n v="10462"/>
    <x v="3"/>
    <x v="461"/>
    <x v="392"/>
    <x v="0"/>
  </r>
  <r>
    <n v="10463"/>
    <x v="0"/>
    <x v="462"/>
    <x v="46"/>
    <x v="1"/>
  </r>
  <r>
    <n v="10464"/>
    <x v="1"/>
    <x v="463"/>
    <x v="393"/>
    <x v="1"/>
  </r>
  <r>
    <n v="10465"/>
    <x v="1"/>
    <x v="464"/>
    <x v="104"/>
    <x v="1"/>
  </r>
  <r>
    <n v="10466"/>
    <x v="0"/>
    <x v="465"/>
    <x v="394"/>
    <x v="1"/>
  </r>
  <r>
    <n v="10467"/>
    <x v="3"/>
    <x v="466"/>
    <x v="395"/>
    <x v="0"/>
  </r>
  <r>
    <n v="10468"/>
    <x v="3"/>
    <x v="467"/>
    <x v="212"/>
    <x v="0"/>
  </r>
  <r>
    <n v="10469"/>
    <x v="2"/>
    <x v="468"/>
    <x v="396"/>
    <x v="1"/>
  </r>
  <r>
    <n v="10470"/>
    <x v="1"/>
    <x v="469"/>
    <x v="148"/>
    <x v="0"/>
  </r>
  <r>
    <n v="10471"/>
    <x v="1"/>
    <x v="470"/>
    <x v="397"/>
    <x v="0"/>
  </r>
  <r>
    <n v="10472"/>
    <x v="2"/>
    <x v="471"/>
    <x v="398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K16:P21" firstHeaderRow="1" firstDataRow="2" firstDataCol="1"/>
  <pivotFields count="7">
    <pivotField showAll="0">
      <items count="3">
        <item x="1"/>
        <item x="0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Col" showAll="0">
      <items count="5">
        <item x="0"/>
        <item x="1"/>
        <item x="3"/>
        <item x="2"/>
        <item t="default"/>
      </items>
    </pivotField>
    <pivotField dataField="1" showAll="0"/>
    <pivotField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Signal strength" fld="4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K4:Q8" firstHeaderRow="1" firstDataRow="2" firstDataCol="1"/>
  <pivotFields count="7">
    <pivotField axis="axisRow" showAll="0">
      <items count="3">
        <item x="1"/>
        <item x="0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dataField="1" showAll="0"/>
    <pivotField showAll="0"/>
    <pivotField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Signal strength" fld="4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O4:R16" firstHeaderRow="1" firstDataRow="2" firstDataCol="1"/>
  <pivotFields count="12">
    <pivotField axis="axisRow" showAll="0">
      <items count="11">
        <item x="4"/>
        <item x="3"/>
        <item x="1"/>
        <item x="9"/>
        <item x="2"/>
        <item x="7"/>
        <item x="6"/>
        <item x="8"/>
        <item x="0"/>
        <item x="5"/>
        <item t="default"/>
      </items>
    </pivotField>
    <pivotField dataField="1" numFmtId="164"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3">
        <item x="1"/>
        <item x="0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1"/>
  </colFields>
  <colItems count="3">
    <i>
      <x/>
    </i>
    <i>
      <x v="1"/>
    </i>
    <i t="grand">
      <x/>
    </i>
  </colItems>
  <dataFields count="1">
    <dataField name="Count of Checking " fld="1" subtotal="count" baseField="0" baseItem="0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1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1">
  <location ref="A3:E8" firstHeaderRow="1" firstDataRow="2" firstDataCol="1"/>
  <pivotFields count="12">
    <pivotField dataField="1" showAll="0"/>
    <pivotField numFmtId="164" showAll="0"/>
    <pivotField numFmtId="164"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axis="axisCol" showAll="0">
      <items count="4">
        <item x="2"/>
        <item x="0"/>
        <item x="1"/>
        <item t="default"/>
      </items>
    </pivotField>
    <pivotField showAll="0"/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Count of Loan Purpose" fld="0" subtotal="count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chartFormat="3">
  <location ref="A3:E15" firstHeaderRow="1" firstDataRow="2" firstDataCol="1" rowPageCount="1" colPageCount="1"/>
  <pivotFields count="12">
    <pivotField axis="axisRow" dataField="1" showAll="0">
      <items count="11">
        <item x="4"/>
        <item x="3"/>
        <item x="1"/>
        <item x="9"/>
        <item x="2"/>
        <item x="7"/>
        <item x="6"/>
        <item x="8"/>
        <item x="0"/>
        <item x="5"/>
        <item t="default"/>
      </items>
    </pivotField>
    <pivotField numFmtId="164" showAll="0"/>
    <pivotField numFmtId="164" showAll="0"/>
    <pivotField showAll="0"/>
    <pivotField showAll="0"/>
    <pivotField showAll="0"/>
    <pivotField axis="axisCol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axis="axisPage" showAll="0">
      <items count="3">
        <item x="1"/>
        <item x="0"/>
        <item t="default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1">
    <pageField fld="11" item="0" hier="-1"/>
  </pageFields>
  <dataFields count="1">
    <dataField name="Count of Loan Purpose" fld="0" subtotal="count" baseField="0" baseItem="0"/>
  </dataFields>
  <chartFormats count="3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H4:M8" firstHeaderRow="1" firstDataRow="2" firstDataCol="1"/>
  <pivotFields count="5">
    <pivotField showAll="0"/>
    <pivotField axis="axisCol" showAll="0">
      <items count="5">
        <item x="0"/>
        <item x="2"/>
        <item x="3"/>
        <item x="1"/>
        <item t="default"/>
      </items>
    </pivotField>
    <pivotField showAll="0">
      <items count="473">
        <item x="390"/>
        <item x="230"/>
        <item x="266"/>
        <item x="227"/>
        <item x="36"/>
        <item x="296"/>
        <item x="293"/>
        <item x="80"/>
        <item x="128"/>
        <item x="405"/>
        <item x="343"/>
        <item x="63"/>
        <item x="306"/>
        <item x="398"/>
        <item x="363"/>
        <item x="7"/>
        <item x="315"/>
        <item x="308"/>
        <item x="325"/>
        <item x="70"/>
        <item x="56"/>
        <item x="329"/>
        <item x="313"/>
        <item x="460"/>
        <item x="223"/>
        <item x="414"/>
        <item x="224"/>
        <item x="164"/>
        <item x="456"/>
        <item x="120"/>
        <item x="211"/>
        <item x="354"/>
        <item x="301"/>
        <item x="192"/>
        <item x="252"/>
        <item x="274"/>
        <item x="287"/>
        <item x="404"/>
        <item x="98"/>
        <item x="64"/>
        <item x="438"/>
        <item x="423"/>
        <item x="5"/>
        <item x="110"/>
        <item x="367"/>
        <item x="305"/>
        <item x="140"/>
        <item x="392"/>
        <item x="99"/>
        <item x="204"/>
        <item x="309"/>
        <item x="54"/>
        <item x="109"/>
        <item x="55"/>
        <item x="135"/>
        <item x="470"/>
        <item x="150"/>
        <item x="276"/>
        <item x="210"/>
        <item x="27"/>
        <item x="187"/>
        <item x="21"/>
        <item x="184"/>
        <item x="76"/>
        <item x="453"/>
        <item x="16"/>
        <item x="380"/>
        <item x="158"/>
        <item x="269"/>
        <item x="86"/>
        <item x="381"/>
        <item x="72"/>
        <item x="341"/>
        <item x="275"/>
        <item x="233"/>
        <item x="391"/>
        <item x="243"/>
        <item x="87"/>
        <item x="464"/>
        <item x="416"/>
        <item x="364"/>
        <item x="130"/>
        <item x="262"/>
        <item x="104"/>
        <item x="95"/>
        <item x="61"/>
        <item x="331"/>
        <item x="303"/>
        <item x="250"/>
        <item x="292"/>
        <item x="154"/>
        <item x="53"/>
        <item x="203"/>
        <item x="137"/>
        <item x="41"/>
        <item x="133"/>
        <item x="260"/>
        <item x="422"/>
        <item x="175"/>
        <item x="11"/>
        <item x="82"/>
        <item x="179"/>
        <item x="185"/>
        <item x="386"/>
        <item x="141"/>
        <item x="4"/>
        <item x="169"/>
        <item x="244"/>
        <item x="85"/>
        <item x="366"/>
        <item x="39"/>
        <item x="149"/>
        <item x="339"/>
        <item x="365"/>
        <item x="312"/>
        <item x="348"/>
        <item x="412"/>
        <item x="241"/>
        <item x="165"/>
        <item x="426"/>
        <item x="428"/>
        <item x="176"/>
        <item x="410"/>
        <item x="358"/>
        <item x="8"/>
        <item x="219"/>
        <item x="338"/>
        <item x="362"/>
        <item x="115"/>
        <item x="121"/>
        <item x="100"/>
        <item x="88"/>
        <item x="375"/>
        <item x="238"/>
        <item x="166"/>
        <item x="240"/>
        <item x="370"/>
        <item x="350"/>
        <item x="394"/>
        <item x="50"/>
        <item x="118"/>
        <item x="356"/>
        <item x="382"/>
        <item x="205"/>
        <item x="46"/>
        <item x="333"/>
        <item x="458"/>
        <item x="220"/>
        <item x="466"/>
        <item x="196"/>
        <item x="103"/>
        <item x="443"/>
        <item x="157"/>
        <item x="278"/>
        <item x="393"/>
        <item x="174"/>
        <item x="156"/>
        <item x="160"/>
        <item x="439"/>
        <item x="360"/>
        <item x="232"/>
        <item x="23"/>
        <item x="59"/>
        <item x="123"/>
        <item x="417"/>
        <item x="107"/>
        <item x="467"/>
        <item x="177"/>
        <item x="112"/>
        <item x="131"/>
        <item x="108"/>
        <item x="52"/>
        <item x="432"/>
        <item x="442"/>
        <item x="251"/>
        <item x="396"/>
        <item x="68"/>
        <item x="9"/>
        <item x="418"/>
        <item x="285"/>
        <item x="194"/>
        <item x="279"/>
        <item x="451"/>
        <item x="299"/>
        <item x="255"/>
        <item x="153"/>
        <item x="462"/>
        <item x="372"/>
        <item x="117"/>
        <item x="14"/>
        <item x="288"/>
        <item x="113"/>
        <item x="419"/>
        <item x="246"/>
        <item x="12"/>
        <item x="198"/>
        <item x="15"/>
        <item x="389"/>
        <item x="273"/>
        <item x="283"/>
        <item x="182"/>
        <item x="209"/>
        <item x="239"/>
        <item x="212"/>
        <item x="327"/>
        <item x="352"/>
        <item x="234"/>
        <item x="461"/>
        <item x="30"/>
        <item x="147"/>
        <item x="170"/>
        <item x="119"/>
        <item x="452"/>
        <item x="26"/>
        <item x="385"/>
        <item x="161"/>
        <item x="10"/>
        <item x="173"/>
        <item x="47"/>
        <item x="183"/>
        <item x="222"/>
        <item x="351"/>
        <item x="122"/>
        <item x="92"/>
        <item x="167"/>
        <item x="111"/>
        <item x="359"/>
        <item x="437"/>
        <item x="38"/>
        <item x="20"/>
        <item x="321"/>
        <item x="28"/>
        <item x="40"/>
        <item x="51"/>
        <item x="411"/>
        <item x="106"/>
        <item x="311"/>
        <item x="248"/>
        <item x="277"/>
        <item x="433"/>
        <item x="353"/>
        <item x="90"/>
        <item x="459"/>
        <item x="450"/>
        <item x="468"/>
        <item x="171"/>
        <item x="13"/>
        <item x="447"/>
        <item x="469"/>
        <item x="126"/>
        <item x="295"/>
        <item x="261"/>
        <item x="424"/>
        <item x="344"/>
        <item x="235"/>
        <item x="57"/>
        <item x="44"/>
        <item x="2"/>
        <item x="471"/>
        <item x="188"/>
        <item x="334"/>
        <item x="387"/>
        <item x="286"/>
        <item x="317"/>
        <item x="213"/>
        <item x="236"/>
        <item x="207"/>
        <item x="284"/>
        <item x="159"/>
        <item x="215"/>
        <item x="357"/>
        <item x="253"/>
        <item x="181"/>
        <item x="190"/>
        <item x="114"/>
        <item x="395"/>
        <item x="65"/>
        <item x="91"/>
        <item x="371"/>
        <item x="231"/>
        <item x="332"/>
        <item x="83"/>
        <item x="97"/>
        <item x="42"/>
        <item x="197"/>
        <item x="19"/>
        <item x="199"/>
        <item x="388"/>
        <item x="58"/>
        <item x="195"/>
        <item x="376"/>
        <item x="3"/>
        <item x="264"/>
        <item x="280"/>
        <item x="256"/>
        <item x="369"/>
        <item x="200"/>
        <item x="383"/>
        <item x="216"/>
        <item x="33"/>
        <item x="297"/>
        <item x="335"/>
        <item x="310"/>
        <item x="69"/>
        <item x="146"/>
        <item x="245"/>
        <item x="208"/>
        <item x="102"/>
        <item x="43"/>
        <item x="206"/>
        <item x="378"/>
        <item x="249"/>
        <item x="384"/>
        <item x="62"/>
        <item x="144"/>
        <item x="125"/>
        <item x="347"/>
        <item x="34"/>
        <item x="229"/>
        <item x="60"/>
        <item x="399"/>
        <item x="79"/>
        <item x="201"/>
        <item x="1"/>
        <item x="132"/>
        <item x="136"/>
        <item x="434"/>
        <item x="129"/>
        <item x="444"/>
        <item x="214"/>
        <item x="163"/>
        <item x="420"/>
        <item x="186"/>
        <item x="448"/>
        <item x="271"/>
        <item x="81"/>
        <item x="226"/>
        <item x="66"/>
        <item x="379"/>
        <item x="257"/>
        <item x="307"/>
        <item x="145"/>
        <item x="151"/>
        <item x="282"/>
        <item x="221"/>
        <item x="17"/>
        <item x="373"/>
        <item x="449"/>
        <item x="290"/>
        <item x="31"/>
        <item x="24"/>
        <item x="96"/>
        <item x="400"/>
        <item x="258"/>
        <item x="29"/>
        <item x="45"/>
        <item x="155"/>
        <item x="152"/>
        <item x="37"/>
        <item x="270"/>
        <item x="6"/>
        <item x="368"/>
        <item x="342"/>
        <item x="101"/>
        <item x="415"/>
        <item x="268"/>
        <item x="454"/>
        <item x="281"/>
        <item x="25"/>
        <item x="455"/>
        <item x="402"/>
        <item x="263"/>
        <item x="77"/>
        <item x="337"/>
        <item x="413"/>
        <item x="319"/>
        <item x="323"/>
        <item x="421"/>
        <item x="89"/>
        <item x="139"/>
        <item x="446"/>
        <item x="74"/>
        <item x="127"/>
        <item x="105"/>
        <item x="93"/>
        <item x="32"/>
        <item x="134"/>
        <item x="172"/>
        <item x="302"/>
        <item x="180"/>
        <item x="228"/>
        <item x="361"/>
        <item x="326"/>
        <item x="401"/>
        <item x="49"/>
        <item x="465"/>
        <item x="445"/>
        <item x="409"/>
        <item x="178"/>
        <item x="217"/>
        <item x="408"/>
        <item x="78"/>
        <item x="162"/>
        <item x="71"/>
        <item x="84"/>
        <item x="168"/>
        <item x="406"/>
        <item x="289"/>
        <item x="318"/>
        <item x="349"/>
        <item x="407"/>
        <item x="340"/>
        <item x="267"/>
        <item x="304"/>
        <item x="138"/>
        <item x="18"/>
        <item x="457"/>
        <item x="94"/>
        <item x="259"/>
        <item x="345"/>
        <item x="328"/>
        <item x="116"/>
        <item x="427"/>
        <item x="35"/>
        <item x="291"/>
        <item x="247"/>
        <item x="202"/>
        <item x="294"/>
        <item x="191"/>
        <item x="463"/>
        <item x="397"/>
        <item x="22"/>
        <item x="314"/>
        <item x="322"/>
        <item x="0"/>
        <item x="148"/>
        <item x="436"/>
        <item x="435"/>
        <item x="67"/>
        <item x="440"/>
        <item x="346"/>
        <item x="300"/>
        <item x="265"/>
        <item x="193"/>
        <item x="374"/>
        <item x="377"/>
        <item x="124"/>
        <item x="242"/>
        <item x="189"/>
        <item x="143"/>
        <item x="225"/>
        <item x="48"/>
        <item x="330"/>
        <item x="272"/>
        <item x="429"/>
        <item x="298"/>
        <item x="316"/>
        <item x="324"/>
        <item x="237"/>
        <item x="320"/>
        <item x="403"/>
        <item x="431"/>
        <item x="218"/>
        <item x="254"/>
        <item x="73"/>
        <item x="441"/>
        <item x="355"/>
        <item x="142"/>
        <item x="75"/>
        <item x="336"/>
        <item x="425"/>
        <item x="430"/>
        <item t="default"/>
      </items>
    </pivotField>
    <pivotField dataField="1" showAll="0"/>
    <pivotField axis="axisRow" showAll="0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Count of Amount" fld="3" subtotal="count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9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H13:M15" firstHeaderRow="1" firstDataRow="2" firstDataCol="1"/>
  <pivotFields count="5">
    <pivotField showAll="0"/>
    <pivotField axis="axisCol" showAll="0">
      <items count="5">
        <item x="0"/>
        <item x="2"/>
        <item x="3"/>
        <item x="1"/>
        <item t="default"/>
      </items>
    </pivotField>
    <pivotField showAll="0"/>
    <pivotField dataField="1" showAll="0"/>
    <pivotField showAll="0">
      <items count="3">
        <item x="1"/>
        <item x="0"/>
        <item t="default"/>
      </items>
    </pivotField>
  </pivotFields>
  <rowItems count="1">
    <i/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3" baseField="0" baseItem="0" numFmtId="4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0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H20:M24" firstHeaderRow="1" firstDataRow="2" firstDataCol="1"/>
  <pivotFields count="5">
    <pivotField showAll="0"/>
    <pivotField axis="axisCol" showAll="0">
      <items count="5">
        <item x="0"/>
        <item x="2"/>
        <item x="3"/>
        <item x="1"/>
        <item t="default"/>
      </items>
    </pivotField>
    <pivotField showAll="0"/>
    <pivotField dataField="1" showAll="0"/>
    <pivotField axis="axisRow" showAll="0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3" baseField="0" baseItem="0" numFmtId="44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ivotTable" Target="../pivotTables/pivotTable3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ivotTable" Target="../pivotTables/pivotTable4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ivotTable" Target="../pivotTables/pivotTable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9"/>
  <sheetViews>
    <sheetView workbookViewId="0">
      <selection activeCell="R17" sqref="R17"/>
    </sheetView>
  </sheetViews>
  <sheetFormatPr defaultColWidth="8.85546875" defaultRowHeight="12.75" x14ac:dyDescent="0.2"/>
  <cols>
    <col min="1" max="1" width="10.7109375" style="14" customWidth="1"/>
    <col min="2" max="2" width="8.28515625" style="14" customWidth="1"/>
    <col min="3" max="5" width="7.7109375" style="14" bestFit="1" customWidth="1"/>
    <col min="6" max="16384" width="8.85546875" style="14"/>
  </cols>
  <sheetData>
    <row r="1" spans="1:5" x14ac:dyDescent="0.2">
      <c r="A1" s="13" t="s">
        <v>962</v>
      </c>
    </row>
    <row r="3" spans="1:5" s="13" customFormat="1" x14ac:dyDescent="0.2">
      <c r="A3" s="95" t="s">
        <v>963</v>
      </c>
      <c r="B3" s="95" t="s">
        <v>329</v>
      </c>
      <c r="C3" s="95" t="s">
        <v>325</v>
      </c>
      <c r="D3" s="95" t="s">
        <v>964</v>
      </c>
      <c r="E3" s="95" t="s">
        <v>965</v>
      </c>
    </row>
    <row r="4" spans="1:5" x14ac:dyDescent="0.2">
      <c r="A4" s="96">
        <v>39358</v>
      </c>
      <c r="B4" s="97">
        <v>1545.8400999999999</v>
      </c>
      <c r="C4" s="97">
        <v>1536.3398</v>
      </c>
      <c r="D4" s="97">
        <v>1539.74</v>
      </c>
      <c r="E4" s="97">
        <v>1539.5898</v>
      </c>
    </row>
    <row r="5" spans="1:5" x14ac:dyDescent="0.2">
      <c r="A5" s="96">
        <v>39359</v>
      </c>
      <c r="B5" s="97">
        <v>1544.02</v>
      </c>
      <c r="C5" s="97">
        <v>1537.6298999999999</v>
      </c>
      <c r="D5" s="97">
        <v>1542.6298999999999</v>
      </c>
      <c r="E5" s="97">
        <v>1542.8398</v>
      </c>
    </row>
    <row r="6" spans="1:5" x14ac:dyDescent="0.2">
      <c r="A6" s="96">
        <v>39360</v>
      </c>
      <c r="B6" s="97">
        <v>1561.9099000000001</v>
      </c>
      <c r="C6" s="97">
        <v>1543.8398</v>
      </c>
      <c r="D6" s="97">
        <v>1550.51</v>
      </c>
      <c r="E6" s="97">
        <v>1557.5898</v>
      </c>
    </row>
    <row r="7" spans="1:5" x14ac:dyDescent="0.2">
      <c r="A7" s="96">
        <v>39363</v>
      </c>
      <c r="B7" s="97">
        <v>1556.51</v>
      </c>
      <c r="C7" s="97">
        <v>1549</v>
      </c>
      <c r="D7" s="97">
        <v>1553.6899000000001</v>
      </c>
      <c r="E7" s="97">
        <v>1552.5798</v>
      </c>
    </row>
    <row r="8" spans="1:5" x14ac:dyDescent="0.2">
      <c r="A8" s="96">
        <v>39364</v>
      </c>
      <c r="B8" s="97">
        <v>1565.27</v>
      </c>
      <c r="C8" s="97">
        <v>1551.8098</v>
      </c>
      <c r="D8" s="97">
        <v>1556.29</v>
      </c>
      <c r="E8" s="97">
        <v>1565.1498999999999</v>
      </c>
    </row>
    <row r="9" spans="1:5" x14ac:dyDescent="0.2">
      <c r="A9" s="96">
        <v>39365</v>
      </c>
      <c r="B9" s="97">
        <v>1565.3601000000001</v>
      </c>
      <c r="C9" s="97">
        <v>1555.46</v>
      </c>
      <c r="D9" s="97">
        <v>1561.6498999999999</v>
      </c>
      <c r="E9" s="97">
        <v>1562.47</v>
      </c>
    </row>
    <row r="10" spans="1:5" x14ac:dyDescent="0.2">
      <c r="A10" s="96">
        <v>39366</v>
      </c>
      <c r="B10" s="97">
        <v>1576.0900999999999</v>
      </c>
      <c r="C10" s="97">
        <v>1546.72</v>
      </c>
      <c r="D10" s="97">
        <v>1570.0700999999999</v>
      </c>
      <c r="E10" s="97">
        <v>1554.4099000000001</v>
      </c>
    </row>
    <row r="11" spans="1:5" x14ac:dyDescent="0.2">
      <c r="A11" s="96">
        <v>39367</v>
      </c>
      <c r="B11" s="97">
        <v>1563.03</v>
      </c>
      <c r="C11" s="97">
        <v>1554.0898</v>
      </c>
      <c r="D11" s="97">
        <v>1556.5</v>
      </c>
      <c r="E11" s="97">
        <v>1561.7998</v>
      </c>
    </row>
    <row r="12" spans="1:5" x14ac:dyDescent="0.2">
      <c r="A12" s="96">
        <v>39370</v>
      </c>
      <c r="B12" s="97">
        <v>1564.74</v>
      </c>
      <c r="C12" s="97">
        <v>1540.8098</v>
      </c>
      <c r="D12" s="97">
        <v>1563.21</v>
      </c>
      <c r="E12" s="97">
        <v>1548.71</v>
      </c>
    </row>
    <row r="13" spans="1:5" x14ac:dyDescent="0.2">
      <c r="A13" s="96">
        <v>39371</v>
      </c>
      <c r="B13" s="97">
        <v>1547.8100999999999</v>
      </c>
      <c r="C13" s="97">
        <v>1536.2898</v>
      </c>
      <c r="D13" s="97">
        <v>1545.8501000000001</v>
      </c>
      <c r="E13" s="97">
        <v>1538.5298</v>
      </c>
    </row>
    <row r="14" spans="1:5" x14ac:dyDescent="0.2">
      <c r="A14" s="96">
        <v>39372</v>
      </c>
      <c r="B14" s="97">
        <v>1550.6599000000001</v>
      </c>
      <c r="C14" s="97">
        <v>1526.0098</v>
      </c>
      <c r="D14" s="97">
        <v>1553.1398999999999</v>
      </c>
      <c r="E14" s="97">
        <v>1541.24</v>
      </c>
    </row>
    <row r="15" spans="1:5" x14ac:dyDescent="0.2">
      <c r="A15" s="96">
        <v>39373</v>
      </c>
      <c r="B15" s="97">
        <v>1542.79</v>
      </c>
      <c r="C15" s="97">
        <v>1531.7598</v>
      </c>
      <c r="D15" s="97">
        <v>1534.51</v>
      </c>
      <c r="E15" s="97">
        <v>1540.0798</v>
      </c>
    </row>
    <row r="16" spans="1:5" x14ac:dyDescent="0.2">
      <c r="A16" s="96">
        <v>39374</v>
      </c>
      <c r="B16" s="97">
        <v>1540</v>
      </c>
      <c r="C16" s="97">
        <v>1500.2598</v>
      </c>
      <c r="D16" s="97">
        <v>1531.1201000000001</v>
      </c>
      <c r="E16" s="97">
        <v>1500.6298999999999</v>
      </c>
    </row>
    <row r="17" spans="1:5" x14ac:dyDescent="0.2">
      <c r="A17" s="96">
        <v>39377</v>
      </c>
      <c r="B17" s="97">
        <v>1508.0600999999999</v>
      </c>
      <c r="C17" s="97">
        <v>1490.3998999999999</v>
      </c>
      <c r="D17" s="97">
        <v>1487.21</v>
      </c>
      <c r="E17" s="97">
        <v>1506.3298</v>
      </c>
    </row>
    <row r="18" spans="1:5" x14ac:dyDescent="0.2">
      <c r="A18" s="96">
        <v>39378</v>
      </c>
      <c r="B18" s="97">
        <v>1520.01</v>
      </c>
      <c r="C18" s="97">
        <v>1503.6098999999999</v>
      </c>
      <c r="D18" s="97">
        <v>1515.6498999999999</v>
      </c>
      <c r="E18" s="97">
        <v>1519.5898</v>
      </c>
    </row>
    <row r="19" spans="1:5" x14ac:dyDescent="0.2">
      <c r="A19" s="96">
        <v>39379</v>
      </c>
      <c r="B19" s="97">
        <v>1517.23</v>
      </c>
      <c r="C19" s="97">
        <v>1489.5598</v>
      </c>
      <c r="D19" s="97">
        <v>1511.1599000000001</v>
      </c>
      <c r="E19" s="97">
        <v>1515.8798999999999</v>
      </c>
    </row>
    <row r="20" spans="1:5" x14ac:dyDescent="0.2">
      <c r="A20" s="96">
        <v>39380</v>
      </c>
      <c r="B20" s="97">
        <v>1523.24</v>
      </c>
      <c r="C20" s="97">
        <v>1500.46</v>
      </c>
      <c r="D20" s="97">
        <v>1517.9099000000001</v>
      </c>
      <c r="E20" s="97">
        <v>1514.3998999999999</v>
      </c>
    </row>
    <row r="21" spans="1:5" x14ac:dyDescent="0.2">
      <c r="A21" s="96">
        <v>39381</v>
      </c>
      <c r="B21" s="97">
        <v>1535.53</v>
      </c>
      <c r="C21" s="97">
        <v>1520.1799000000001</v>
      </c>
      <c r="D21" s="97">
        <v>1533.78</v>
      </c>
      <c r="E21" s="97">
        <v>1535.2798</v>
      </c>
    </row>
    <row r="22" spans="1:5" x14ac:dyDescent="0.2">
      <c r="A22" s="96">
        <v>39384</v>
      </c>
      <c r="B22" s="97">
        <v>1544.6699000000001</v>
      </c>
      <c r="C22" s="97">
        <v>1536.4299000000001</v>
      </c>
      <c r="D22" s="97">
        <v>1540.1101000000001</v>
      </c>
      <c r="E22" s="97">
        <v>1540.98</v>
      </c>
    </row>
    <row r="23" spans="1:5" x14ac:dyDescent="0.2">
      <c r="A23" s="96">
        <v>39385</v>
      </c>
      <c r="B23" s="97">
        <v>1539.4199000000001</v>
      </c>
      <c r="C23" s="97">
        <v>1529.5498</v>
      </c>
      <c r="D23" s="97">
        <v>1533.8501000000001</v>
      </c>
      <c r="E23" s="97">
        <v>1531.0198</v>
      </c>
    </row>
    <row r="24" spans="1:5" x14ac:dyDescent="0.2">
      <c r="A24" s="96">
        <v>39386</v>
      </c>
      <c r="B24" s="97">
        <v>1552.76</v>
      </c>
      <c r="C24" s="97">
        <v>1529.3998999999999</v>
      </c>
      <c r="D24" s="97">
        <v>1538.6699000000001</v>
      </c>
      <c r="E24" s="97">
        <v>1549.3798999999999</v>
      </c>
    </row>
    <row r="25" spans="1:5" x14ac:dyDescent="0.2">
      <c r="A25" s="96">
        <v>39387</v>
      </c>
      <c r="B25" s="97">
        <v>1545.79</v>
      </c>
      <c r="C25" s="97">
        <v>1506.6599000000001</v>
      </c>
      <c r="D25" s="97">
        <v>1531.6101000000001</v>
      </c>
      <c r="E25" s="97">
        <v>1508.4399000000001</v>
      </c>
    </row>
    <row r="26" spans="1:5" x14ac:dyDescent="0.2">
      <c r="A26" s="96">
        <v>39388</v>
      </c>
      <c r="B26" s="97">
        <v>1513.1498999999999</v>
      </c>
      <c r="C26" s="97">
        <v>1492.5298</v>
      </c>
      <c r="D26" s="97">
        <v>1513.6599000000001</v>
      </c>
      <c r="E26" s="97">
        <v>1509.6498999999999</v>
      </c>
    </row>
    <row r="27" spans="1:5" x14ac:dyDescent="0.2">
      <c r="A27" s="96">
        <v>39391</v>
      </c>
      <c r="B27" s="97">
        <v>1510.8400999999999</v>
      </c>
      <c r="C27" s="97">
        <v>1489.95</v>
      </c>
      <c r="D27" s="97">
        <v>1494.21</v>
      </c>
      <c r="E27" s="97">
        <v>1502.1699000000001</v>
      </c>
    </row>
    <row r="28" spans="1:5" x14ac:dyDescent="0.2">
      <c r="A28" s="96">
        <v>39392</v>
      </c>
      <c r="B28" s="97">
        <v>1520.77</v>
      </c>
      <c r="C28" s="97">
        <v>1499.0698</v>
      </c>
      <c r="D28" s="97">
        <v>1509.49</v>
      </c>
      <c r="E28" s="97">
        <v>1520.2698</v>
      </c>
    </row>
    <row r="29" spans="1:5" x14ac:dyDescent="0.2">
      <c r="A29" s="96">
        <v>39393</v>
      </c>
      <c r="B29" s="97">
        <v>1515.46</v>
      </c>
      <c r="C29" s="97">
        <v>1475.0398</v>
      </c>
      <c r="D29" s="97">
        <v>1503.9099000000001</v>
      </c>
      <c r="E29" s="97">
        <v>1475.6198999999999</v>
      </c>
    </row>
    <row r="30" spans="1:5" x14ac:dyDescent="0.2">
      <c r="A30" s="96">
        <v>39394</v>
      </c>
      <c r="B30" s="97">
        <v>1482.5</v>
      </c>
      <c r="C30" s="97">
        <v>1450.3098</v>
      </c>
      <c r="D30" s="97">
        <v>1478.9099000000001</v>
      </c>
      <c r="E30" s="97">
        <v>1474.7698</v>
      </c>
    </row>
    <row r="31" spans="1:5" x14ac:dyDescent="0.2">
      <c r="A31" s="96">
        <v>39395</v>
      </c>
      <c r="B31" s="97">
        <v>1474.0900999999999</v>
      </c>
      <c r="C31" s="97">
        <v>1448.5098</v>
      </c>
      <c r="D31" s="97">
        <v>1454.75</v>
      </c>
      <c r="E31" s="97">
        <v>1453.7</v>
      </c>
    </row>
    <row r="32" spans="1:5" x14ac:dyDescent="0.2">
      <c r="A32" s="96">
        <v>39398</v>
      </c>
      <c r="B32" s="97">
        <v>1464.9399000000001</v>
      </c>
      <c r="C32" s="97">
        <v>1438.5298</v>
      </c>
      <c r="D32" s="97">
        <v>1448.49</v>
      </c>
      <c r="E32" s="97">
        <v>1439.1799000000001</v>
      </c>
    </row>
    <row r="33" spans="1:5" x14ac:dyDescent="0.2">
      <c r="A33" s="96">
        <v>39399</v>
      </c>
      <c r="B33" s="97">
        <v>1481.3701000000001</v>
      </c>
      <c r="C33" s="97">
        <v>1441.3498999999999</v>
      </c>
      <c r="D33" s="97">
        <v>1450.8501000000001</v>
      </c>
      <c r="E33" s="97">
        <v>1481.0498</v>
      </c>
    </row>
    <row r="34" spans="1:5" x14ac:dyDescent="0.2">
      <c r="A34" s="96">
        <v>39400</v>
      </c>
      <c r="B34" s="97">
        <v>1492.1398999999999</v>
      </c>
      <c r="C34" s="97">
        <v>1466.47</v>
      </c>
      <c r="D34" s="97">
        <v>1490.3100999999999</v>
      </c>
      <c r="E34" s="97">
        <v>1470.5798</v>
      </c>
    </row>
    <row r="35" spans="1:5" x14ac:dyDescent="0.2">
      <c r="A35" s="96">
        <v>39401</v>
      </c>
      <c r="B35" s="97">
        <v>1472.6699000000001</v>
      </c>
      <c r="C35" s="97">
        <v>1443.49</v>
      </c>
      <c r="D35" s="97">
        <v>1463.8998999999999</v>
      </c>
      <c r="E35" s="97">
        <v>1451.1498999999999</v>
      </c>
    </row>
    <row r="36" spans="1:5" x14ac:dyDescent="0.2">
      <c r="A36" s="96">
        <v>39402</v>
      </c>
      <c r="B36" s="97">
        <v>1462.1799000000001</v>
      </c>
      <c r="C36" s="97">
        <v>1443.99</v>
      </c>
      <c r="D36" s="97">
        <v>1462.1799000000001</v>
      </c>
      <c r="E36" s="97">
        <v>1458.74</v>
      </c>
    </row>
    <row r="37" spans="1:5" x14ac:dyDescent="0.2">
      <c r="A37" s="96">
        <v>39405</v>
      </c>
      <c r="B37" s="97">
        <v>1456.7</v>
      </c>
      <c r="C37" s="97">
        <v>1430.4199000000001</v>
      </c>
      <c r="D37" s="97">
        <v>1451.3798999999999</v>
      </c>
      <c r="E37" s="97">
        <v>1433.2698</v>
      </c>
    </row>
    <row r="38" spans="1:5" x14ac:dyDescent="0.2">
      <c r="A38" s="96">
        <v>39406</v>
      </c>
      <c r="B38" s="97">
        <v>1452.6398999999999</v>
      </c>
      <c r="C38" s="97">
        <v>1419.2798</v>
      </c>
      <c r="D38" s="97">
        <v>1434.75</v>
      </c>
      <c r="E38" s="97">
        <v>1439.7</v>
      </c>
    </row>
    <row r="39" spans="1:5" x14ac:dyDescent="0.2">
      <c r="A39" s="96">
        <v>39407</v>
      </c>
      <c r="B39" s="97">
        <v>1436.3998999999999</v>
      </c>
      <c r="C39" s="97">
        <v>1415.6398999999999</v>
      </c>
      <c r="D39" s="97">
        <v>1427</v>
      </c>
      <c r="E39" s="97">
        <v>1416.7698</v>
      </c>
    </row>
    <row r="40" spans="1:5" x14ac:dyDescent="0.2">
      <c r="A40" s="96">
        <v>39409</v>
      </c>
      <c r="B40" s="97">
        <v>1440.8601000000001</v>
      </c>
      <c r="C40" s="97">
        <v>1417.6198999999999</v>
      </c>
      <c r="D40" s="97">
        <v>1427.03</v>
      </c>
      <c r="E40" s="97">
        <v>1440.7</v>
      </c>
    </row>
    <row r="41" spans="1:5" x14ac:dyDescent="0.2">
      <c r="A41" s="96">
        <v>39412</v>
      </c>
      <c r="B41" s="97">
        <v>1446.0900999999999</v>
      </c>
      <c r="C41" s="97">
        <v>1406.0998999999999</v>
      </c>
      <c r="D41" s="97">
        <v>1439.0700999999999</v>
      </c>
      <c r="E41" s="97">
        <v>1407.22</v>
      </c>
    </row>
    <row r="42" spans="1:5" x14ac:dyDescent="0.2">
      <c r="A42" s="96">
        <v>39413</v>
      </c>
      <c r="B42" s="97">
        <v>1429.49</v>
      </c>
      <c r="C42" s="97">
        <v>1407.4299000000001</v>
      </c>
      <c r="D42" s="97">
        <v>1412.6001000000001</v>
      </c>
      <c r="E42" s="97">
        <v>1428.23</v>
      </c>
    </row>
    <row r="43" spans="1:5" x14ac:dyDescent="0.2">
      <c r="A43" s="96">
        <v>39414</v>
      </c>
      <c r="B43" s="97">
        <v>1471.6201000000001</v>
      </c>
      <c r="C43" s="97">
        <v>1432.95</v>
      </c>
      <c r="D43" s="97">
        <v>1441.5600999999999</v>
      </c>
      <c r="E43" s="97">
        <v>1469.0198</v>
      </c>
    </row>
    <row r="44" spans="1:5" x14ac:dyDescent="0.2">
      <c r="A44" s="96">
        <v>39415</v>
      </c>
      <c r="B44" s="97">
        <v>1473.8100999999999</v>
      </c>
      <c r="C44" s="97">
        <v>1458.3598999999999</v>
      </c>
      <c r="D44" s="97">
        <v>1463.48</v>
      </c>
      <c r="E44" s="97">
        <v>1469.72</v>
      </c>
    </row>
    <row r="45" spans="1:5" x14ac:dyDescent="0.2">
      <c r="A45" s="96">
        <v>39416</v>
      </c>
      <c r="B45" s="97">
        <v>1488.74</v>
      </c>
      <c r="C45" s="97">
        <v>1469.72</v>
      </c>
      <c r="D45" s="97">
        <v>1488.74</v>
      </c>
      <c r="E45" s="97">
        <v>1481.1398999999999</v>
      </c>
    </row>
    <row r="46" spans="1:5" x14ac:dyDescent="0.2">
      <c r="A46" s="96">
        <v>39419</v>
      </c>
      <c r="B46" s="97">
        <v>1481.1599000000001</v>
      </c>
      <c r="C46" s="97">
        <v>1470.0798</v>
      </c>
      <c r="D46" s="97">
        <v>1478.22</v>
      </c>
      <c r="E46" s="97">
        <v>1472.4199000000001</v>
      </c>
    </row>
    <row r="47" spans="1:5" x14ac:dyDescent="0.2">
      <c r="A47" s="96">
        <v>39420</v>
      </c>
      <c r="B47" s="97">
        <v>1471.3400999999999</v>
      </c>
      <c r="C47" s="97">
        <v>1460.6599000000001</v>
      </c>
      <c r="D47" s="97">
        <v>1461.8501000000001</v>
      </c>
      <c r="E47" s="97">
        <v>1462.7898</v>
      </c>
    </row>
    <row r="48" spans="1:5" x14ac:dyDescent="0.2">
      <c r="A48" s="96">
        <v>39421</v>
      </c>
      <c r="B48" s="97">
        <v>1485.8501000000001</v>
      </c>
      <c r="C48" s="97">
        <v>1462.0598</v>
      </c>
      <c r="D48" s="97">
        <v>1474.1001000000001</v>
      </c>
      <c r="E48" s="97">
        <v>1485.0098</v>
      </c>
    </row>
    <row r="49" spans="1:5" x14ac:dyDescent="0.2">
      <c r="A49" s="96">
        <v>39422</v>
      </c>
      <c r="B49" s="97">
        <v>1508.02</v>
      </c>
      <c r="C49" s="97">
        <v>1482.1899000000001</v>
      </c>
      <c r="D49" s="97">
        <v>1481.8898999999999</v>
      </c>
      <c r="E49" s="97">
        <v>1507.3398</v>
      </c>
    </row>
    <row r="50" spans="1:5" x14ac:dyDescent="0.2">
      <c r="A50" s="96">
        <v>39423</v>
      </c>
      <c r="B50" s="97">
        <v>1510.4099000000001</v>
      </c>
      <c r="C50" s="97">
        <v>1502.71</v>
      </c>
      <c r="D50" s="97">
        <v>1510.6201000000001</v>
      </c>
      <c r="E50" s="97">
        <v>1504.6599000000001</v>
      </c>
    </row>
    <row r="51" spans="1:5" x14ac:dyDescent="0.2">
      <c r="A51" s="96">
        <v>39426</v>
      </c>
      <c r="B51" s="97">
        <v>1518.27</v>
      </c>
      <c r="C51" s="97">
        <v>1504.96</v>
      </c>
      <c r="D51" s="97">
        <v>1507.3300999999999</v>
      </c>
      <c r="E51" s="97">
        <v>1515.96</v>
      </c>
    </row>
    <row r="52" spans="1:5" x14ac:dyDescent="0.2">
      <c r="A52" s="96">
        <v>39427</v>
      </c>
      <c r="B52" s="97">
        <v>1523.5700999999999</v>
      </c>
      <c r="C52" s="97">
        <v>1475.99</v>
      </c>
      <c r="D52" s="97">
        <v>1518.4299000000001</v>
      </c>
      <c r="E52" s="97">
        <v>1477.6498999999999</v>
      </c>
    </row>
    <row r="53" spans="1:5" x14ac:dyDescent="0.2">
      <c r="A53" s="96">
        <v>39428</v>
      </c>
      <c r="B53" s="97">
        <v>1511.96</v>
      </c>
      <c r="C53" s="97">
        <v>1468.23</v>
      </c>
      <c r="D53" s="97">
        <v>1508.1899000000001</v>
      </c>
      <c r="E53" s="97">
        <v>1486.5898</v>
      </c>
    </row>
    <row r="54" spans="1:5" x14ac:dyDescent="0.2">
      <c r="A54" s="96">
        <v>39429</v>
      </c>
      <c r="B54" s="97">
        <v>1489.3998999999999</v>
      </c>
      <c r="C54" s="97">
        <v>1469.21</v>
      </c>
      <c r="D54" s="97">
        <v>1476.95</v>
      </c>
      <c r="E54" s="97">
        <v>1488.4099000000001</v>
      </c>
    </row>
    <row r="55" spans="1:5" x14ac:dyDescent="0.2">
      <c r="A55" s="96">
        <v>39430</v>
      </c>
      <c r="B55" s="97">
        <v>1488.3898999999999</v>
      </c>
      <c r="C55" s="97">
        <v>1467.8698999999999</v>
      </c>
      <c r="D55" s="97">
        <v>1475.3798999999999</v>
      </c>
      <c r="E55" s="97">
        <v>1467.95</v>
      </c>
    </row>
    <row r="56" spans="1:5" x14ac:dyDescent="0.2">
      <c r="A56" s="96">
        <v>39433</v>
      </c>
      <c r="B56" s="97">
        <v>1467.95</v>
      </c>
      <c r="C56" s="97">
        <v>1445.46</v>
      </c>
      <c r="D56" s="97">
        <v>1467.95</v>
      </c>
      <c r="E56" s="97">
        <v>1445.8998999999999</v>
      </c>
    </row>
    <row r="57" spans="1:5" x14ac:dyDescent="0.2">
      <c r="A57" s="96">
        <v>39434</v>
      </c>
      <c r="B57" s="97">
        <v>1460.1599000000001</v>
      </c>
      <c r="C57" s="97">
        <v>1435.6498999999999</v>
      </c>
      <c r="D57" s="97">
        <v>1455.9099000000001</v>
      </c>
      <c r="E57" s="97">
        <v>1454.98</v>
      </c>
    </row>
    <row r="58" spans="1:5" x14ac:dyDescent="0.2">
      <c r="A58" s="96">
        <v>39435</v>
      </c>
      <c r="B58" s="97">
        <v>1464.3998999999999</v>
      </c>
      <c r="C58" s="97">
        <v>1445.49</v>
      </c>
      <c r="D58" s="97">
        <v>1453.6699000000001</v>
      </c>
      <c r="E58" s="97">
        <v>1453</v>
      </c>
    </row>
    <row r="59" spans="1:5" x14ac:dyDescent="0.2">
      <c r="A59" s="96">
        <v>39436</v>
      </c>
      <c r="B59" s="97">
        <v>1461.53</v>
      </c>
      <c r="C59" s="97">
        <v>1447.22</v>
      </c>
      <c r="D59" s="97">
        <v>1461.53</v>
      </c>
      <c r="E59" s="97">
        <v>1460.1198999999999</v>
      </c>
    </row>
    <row r="60" spans="1:5" x14ac:dyDescent="0.2">
      <c r="A60" s="96">
        <v>39437</v>
      </c>
      <c r="B60" s="97">
        <v>1485.3998999999999</v>
      </c>
      <c r="C60" s="97">
        <v>1463.1899000000001</v>
      </c>
      <c r="D60" s="97">
        <v>1474.95</v>
      </c>
      <c r="E60" s="97">
        <v>1484.46</v>
      </c>
    </row>
    <row r="61" spans="1:5" x14ac:dyDescent="0.2">
      <c r="A61" s="96">
        <v>39440</v>
      </c>
      <c r="B61" s="97">
        <v>1497.6298999999999</v>
      </c>
      <c r="C61" s="97">
        <v>1484.5498</v>
      </c>
      <c r="D61" s="97">
        <v>1486.7</v>
      </c>
      <c r="E61" s="97">
        <v>1496.45</v>
      </c>
    </row>
    <row r="62" spans="1:5" x14ac:dyDescent="0.2">
      <c r="A62" s="96">
        <v>39442</v>
      </c>
      <c r="B62" s="97">
        <v>1498.8501000000001</v>
      </c>
      <c r="C62" s="97">
        <v>1488.2</v>
      </c>
      <c r="D62" s="97">
        <v>1491.1799000000001</v>
      </c>
      <c r="E62" s="97">
        <v>1497.6599000000001</v>
      </c>
    </row>
    <row r="63" spans="1:5" x14ac:dyDescent="0.2">
      <c r="A63" s="96">
        <v>39443</v>
      </c>
      <c r="B63" s="97">
        <v>1495.0500999999999</v>
      </c>
      <c r="C63" s="97">
        <v>1475.8598999999999</v>
      </c>
      <c r="D63" s="97">
        <v>1491.4199000000001</v>
      </c>
      <c r="E63" s="97">
        <v>1476.3698999999999</v>
      </c>
    </row>
    <row r="64" spans="1:5" x14ac:dyDescent="0.2">
      <c r="A64" s="96">
        <v>39444</v>
      </c>
      <c r="B64" s="97">
        <v>1487.8998999999999</v>
      </c>
      <c r="C64" s="97">
        <v>1471.74</v>
      </c>
      <c r="D64" s="97">
        <v>1485.8998999999999</v>
      </c>
      <c r="E64" s="97">
        <v>1478.49</v>
      </c>
    </row>
    <row r="65" spans="1:5" x14ac:dyDescent="0.2">
      <c r="A65" s="96">
        <v>39447</v>
      </c>
      <c r="B65" s="97">
        <v>1475.8300999999999</v>
      </c>
      <c r="C65" s="97">
        <v>1465.1298999999999</v>
      </c>
      <c r="D65" s="97">
        <v>1470.5900999999999</v>
      </c>
      <c r="E65" s="97">
        <v>1468.3598999999999</v>
      </c>
    </row>
    <row r="66" spans="1:5" x14ac:dyDescent="0.2">
      <c r="A66" s="96">
        <v>39449</v>
      </c>
      <c r="B66" s="97">
        <v>1471.77</v>
      </c>
      <c r="C66" s="97">
        <v>1442.0698</v>
      </c>
      <c r="D66" s="97">
        <v>1468.3000999999999</v>
      </c>
      <c r="E66" s="97">
        <v>1447.1599000000001</v>
      </c>
    </row>
    <row r="67" spans="1:5" x14ac:dyDescent="0.2">
      <c r="A67" s="96">
        <v>39450</v>
      </c>
      <c r="B67" s="97">
        <v>1456.8000999999999</v>
      </c>
      <c r="C67" s="97">
        <v>1443.73</v>
      </c>
      <c r="D67" s="97">
        <v>1450.1398999999999</v>
      </c>
      <c r="E67" s="97">
        <v>1447.1599000000001</v>
      </c>
    </row>
    <row r="68" spans="1:5" x14ac:dyDescent="0.2">
      <c r="A68" s="96">
        <v>39451</v>
      </c>
      <c r="B68" s="97">
        <v>1444.01</v>
      </c>
      <c r="C68" s="97">
        <v>1411.1899000000001</v>
      </c>
      <c r="D68" s="97">
        <v>1434.72</v>
      </c>
      <c r="E68" s="97">
        <v>1411.6298999999999</v>
      </c>
    </row>
    <row r="69" spans="1:5" x14ac:dyDescent="0.2">
      <c r="A69" s="96">
        <v>39454</v>
      </c>
      <c r="B69" s="97">
        <v>1423.8701000000001</v>
      </c>
      <c r="C69" s="97">
        <v>1403.45</v>
      </c>
      <c r="D69" s="97">
        <v>1417.97</v>
      </c>
      <c r="E69" s="97">
        <v>1416.1799000000001</v>
      </c>
    </row>
    <row r="70" spans="1:5" x14ac:dyDescent="0.2">
      <c r="A70" s="96">
        <v>39455</v>
      </c>
      <c r="B70" s="97">
        <v>1430.28</v>
      </c>
      <c r="C70" s="97">
        <v>1388.2998</v>
      </c>
      <c r="D70" s="97">
        <v>1422.1498999999999</v>
      </c>
      <c r="E70" s="97">
        <v>1390.1899000000001</v>
      </c>
    </row>
    <row r="71" spans="1:5" x14ac:dyDescent="0.2">
      <c r="A71" s="96">
        <v>39456</v>
      </c>
      <c r="B71" s="97">
        <v>1409.1899000000001</v>
      </c>
      <c r="C71" s="97">
        <v>1378.7</v>
      </c>
      <c r="D71" s="97">
        <v>1390.4299000000001</v>
      </c>
      <c r="E71" s="97">
        <v>1409.1298999999999</v>
      </c>
    </row>
    <row r="72" spans="1:5" x14ac:dyDescent="0.2">
      <c r="A72" s="96">
        <v>39457</v>
      </c>
      <c r="B72" s="97">
        <v>1429.0700999999999</v>
      </c>
      <c r="C72" s="97">
        <v>1395.2998</v>
      </c>
      <c r="D72" s="97">
        <v>1397.54</v>
      </c>
      <c r="E72" s="97">
        <v>1420.3298</v>
      </c>
    </row>
    <row r="73" spans="1:5" x14ac:dyDescent="0.2">
      <c r="A73" s="96">
        <v>39458</v>
      </c>
      <c r="B73" s="97">
        <v>1419.9099000000001</v>
      </c>
      <c r="C73" s="97">
        <v>1394.8298</v>
      </c>
      <c r="D73" s="97">
        <v>1406.9099000000001</v>
      </c>
      <c r="E73" s="97">
        <v>1401.0198</v>
      </c>
    </row>
    <row r="74" spans="1:5" x14ac:dyDescent="0.2">
      <c r="A74" s="96">
        <v>39461</v>
      </c>
      <c r="B74" s="97">
        <v>1417.8898999999999</v>
      </c>
      <c r="C74" s="97">
        <v>1402.9099000000001</v>
      </c>
      <c r="D74" s="97">
        <v>1412.8701000000001</v>
      </c>
      <c r="E74" s="97">
        <v>1416.25</v>
      </c>
    </row>
    <row r="75" spans="1:5" x14ac:dyDescent="0.2">
      <c r="A75" s="96">
        <v>39462</v>
      </c>
      <c r="B75" s="97">
        <v>1411.8798999999999</v>
      </c>
      <c r="C75" s="97">
        <v>1380.5998999999999</v>
      </c>
      <c r="D75" s="97">
        <v>1397.73</v>
      </c>
      <c r="E75" s="97">
        <v>1380.95</v>
      </c>
    </row>
    <row r="76" spans="1:5" x14ac:dyDescent="0.2">
      <c r="A76" s="96">
        <v>39463</v>
      </c>
      <c r="B76" s="97">
        <v>1391.99</v>
      </c>
      <c r="C76" s="97">
        <v>1364.2698</v>
      </c>
      <c r="D76" s="97">
        <v>1373.27</v>
      </c>
      <c r="E76" s="97">
        <v>1373.2</v>
      </c>
    </row>
    <row r="77" spans="1:5" x14ac:dyDescent="0.2">
      <c r="A77" s="96">
        <v>39464</v>
      </c>
      <c r="B77" s="97">
        <v>1377.72</v>
      </c>
      <c r="C77" s="97">
        <v>1330.6699000000001</v>
      </c>
      <c r="D77" s="97">
        <v>1377.27</v>
      </c>
      <c r="E77" s="97">
        <v>1333.25</v>
      </c>
    </row>
    <row r="78" spans="1:5" x14ac:dyDescent="0.2">
      <c r="A78" s="96">
        <v>39465</v>
      </c>
      <c r="B78" s="97">
        <v>1350.28</v>
      </c>
      <c r="C78" s="97">
        <v>1312.5098</v>
      </c>
      <c r="D78" s="97">
        <v>1333.9399000000001</v>
      </c>
      <c r="E78" s="97">
        <v>1325.1899000000001</v>
      </c>
    </row>
    <row r="79" spans="1:5" x14ac:dyDescent="0.2">
      <c r="A79" s="96">
        <v>39469</v>
      </c>
      <c r="B79" s="97">
        <v>1322.0900999999999</v>
      </c>
      <c r="C79" s="97">
        <v>1274.2898</v>
      </c>
      <c r="D79" s="97">
        <v>1266.79</v>
      </c>
      <c r="E79" s="97">
        <v>1310.5</v>
      </c>
    </row>
    <row r="80" spans="1:5" x14ac:dyDescent="0.2">
      <c r="A80" s="96">
        <v>39470</v>
      </c>
      <c r="B80" s="97">
        <v>1339.0900999999999</v>
      </c>
      <c r="C80" s="97">
        <v>1270.0498</v>
      </c>
      <c r="D80" s="97">
        <v>1277.5600999999999</v>
      </c>
      <c r="E80" s="97">
        <v>1338.5998999999999</v>
      </c>
    </row>
    <row r="81" spans="1:5" x14ac:dyDescent="0.2">
      <c r="A81" s="96">
        <v>39471</v>
      </c>
      <c r="B81" s="97">
        <v>1355.1498999999999</v>
      </c>
      <c r="C81" s="97">
        <v>1334.3098</v>
      </c>
      <c r="D81" s="97">
        <v>1344.9199000000001</v>
      </c>
      <c r="E81" s="97">
        <v>1352.0698</v>
      </c>
    </row>
    <row r="82" spans="1:5" x14ac:dyDescent="0.2">
      <c r="A82" s="96">
        <v>39472</v>
      </c>
      <c r="B82" s="97">
        <v>1368.5600999999999</v>
      </c>
      <c r="C82" s="97">
        <v>1327.5</v>
      </c>
      <c r="D82" s="97">
        <v>1368.8400999999999</v>
      </c>
      <c r="E82" s="97">
        <v>1330.6098999999999</v>
      </c>
    </row>
    <row r="83" spans="1:5" x14ac:dyDescent="0.2">
      <c r="A83" s="96">
        <v>39475</v>
      </c>
      <c r="B83" s="97">
        <v>1353.97</v>
      </c>
      <c r="C83" s="97">
        <v>1322.2598</v>
      </c>
      <c r="D83" s="97">
        <v>1334.1699000000001</v>
      </c>
      <c r="E83" s="97">
        <v>1353.97</v>
      </c>
    </row>
    <row r="84" spans="1:5" x14ac:dyDescent="0.2">
      <c r="A84" s="96">
        <v>39476</v>
      </c>
      <c r="B84" s="97">
        <v>1364.9299000000001</v>
      </c>
      <c r="C84" s="97">
        <v>1350.1899000000001</v>
      </c>
      <c r="D84" s="97">
        <v>1363.3300999999999</v>
      </c>
      <c r="E84" s="97">
        <v>1362.2998</v>
      </c>
    </row>
    <row r="85" spans="1:5" x14ac:dyDescent="0.2">
      <c r="A85" s="96">
        <v>39477</v>
      </c>
      <c r="B85" s="97">
        <v>1385.8601000000001</v>
      </c>
      <c r="C85" s="97">
        <v>1352.95</v>
      </c>
      <c r="D85" s="97">
        <v>1356.6001000000001</v>
      </c>
      <c r="E85" s="97">
        <v>1355.8098</v>
      </c>
    </row>
    <row r="86" spans="1:5" x14ac:dyDescent="0.2">
      <c r="A86" s="96">
        <v>39478</v>
      </c>
      <c r="B86" s="97">
        <v>1385.6201000000001</v>
      </c>
      <c r="C86" s="97">
        <v>1334.0798</v>
      </c>
      <c r="D86" s="97">
        <v>1334.9199000000001</v>
      </c>
      <c r="E86" s="97">
        <v>1378.5498</v>
      </c>
    </row>
    <row r="87" spans="1:5" x14ac:dyDescent="0.2">
      <c r="A87" s="96">
        <v>39479</v>
      </c>
      <c r="B87" s="97">
        <v>1396.02</v>
      </c>
      <c r="C87" s="97">
        <v>1375.9299000000001</v>
      </c>
      <c r="D87" s="97">
        <v>1381.72</v>
      </c>
      <c r="E87" s="97">
        <v>1395.4199000000001</v>
      </c>
    </row>
    <row r="88" spans="1:5" x14ac:dyDescent="0.2">
      <c r="A88" s="96">
        <v>39482</v>
      </c>
      <c r="B88" s="97">
        <v>1395.3798999999999</v>
      </c>
      <c r="C88" s="97">
        <v>1379.6899000000001</v>
      </c>
      <c r="D88" s="97">
        <v>1395.27</v>
      </c>
      <c r="E88" s="97">
        <v>1380.8198</v>
      </c>
    </row>
    <row r="89" spans="1:5" x14ac:dyDescent="0.2">
      <c r="A89" s="96">
        <v>39483</v>
      </c>
      <c r="B89" s="97">
        <v>1380.28</v>
      </c>
      <c r="C89" s="97">
        <v>1336.6398999999999</v>
      </c>
      <c r="D89" s="97">
        <v>1357.26</v>
      </c>
      <c r="E89" s="97">
        <v>1336.6398999999999</v>
      </c>
    </row>
    <row r="90" spans="1:5" x14ac:dyDescent="0.2">
      <c r="A90" s="96">
        <v>39484</v>
      </c>
      <c r="B90" s="97">
        <v>1351.96</v>
      </c>
      <c r="C90" s="97">
        <v>1324.3398</v>
      </c>
      <c r="D90" s="97">
        <v>1346.8000999999999</v>
      </c>
      <c r="E90" s="97">
        <v>1326.45</v>
      </c>
    </row>
    <row r="91" spans="1:5" x14ac:dyDescent="0.2">
      <c r="A91" s="96">
        <v>39485</v>
      </c>
      <c r="B91" s="97">
        <v>1347.1599000000001</v>
      </c>
      <c r="C91" s="97">
        <v>1316.75</v>
      </c>
      <c r="D91" s="97">
        <v>1321.0900999999999</v>
      </c>
      <c r="E91" s="97">
        <v>1336.9099000000001</v>
      </c>
    </row>
    <row r="92" spans="1:5" x14ac:dyDescent="0.2">
      <c r="A92" s="96">
        <v>39486</v>
      </c>
      <c r="B92" s="97">
        <v>1341.22</v>
      </c>
      <c r="C92" s="97">
        <v>1321.0598</v>
      </c>
      <c r="D92" s="97">
        <v>1331.3400999999999</v>
      </c>
      <c r="E92" s="97">
        <v>1331.2898</v>
      </c>
    </row>
    <row r="93" spans="1:5" x14ac:dyDescent="0.2">
      <c r="A93" s="96">
        <v>39489</v>
      </c>
      <c r="B93" s="97">
        <v>1341.3998999999999</v>
      </c>
      <c r="C93" s="97">
        <v>1320.3198</v>
      </c>
      <c r="D93" s="97">
        <v>1331.23</v>
      </c>
      <c r="E93" s="97">
        <v>1339.1298999999999</v>
      </c>
    </row>
    <row r="94" spans="1:5" x14ac:dyDescent="0.2">
      <c r="A94" s="96">
        <v>39490</v>
      </c>
      <c r="B94" s="97">
        <v>1362.1001000000001</v>
      </c>
      <c r="C94" s="97">
        <v>1339.3598999999999</v>
      </c>
      <c r="D94" s="97">
        <v>1346.9299000000001</v>
      </c>
      <c r="E94" s="97">
        <v>1348.8598999999999</v>
      </c>
    </row>
    <row r="95" spans="1:5" x14ac:dyDescent="0.2">
      <c r="A95" s="96">
        <v>39491</v>
      </c>
      <c r="B95" s="97">
        <v>1369.23</v>
      </c>
      <c r="C95" s="97">
        <v>1350.7798</v>
      </c>
      <c r="D95" s="97">
        <v>1360.01</v>
      </c>
      <c r="E95" s="97">
        <v>1367.21</v>
      </c>
    </row>
    <row r="96" spans="1:5" x14ac:dyDescent="0.2">
      <c r="A96" s="96">
        <v>39492</v>
      </c>
      <c r="B96" s="97">
        <v>1368.1599000000001</v>
      </c>
      <c r="C96" s="97">
        <v>1347.3098</v>
      </c>
      <c r="D96" s="97">
        <v>1368.1599000000001</v>
      </c>
      <c r="E96" s="97">
        <v>1348.8598999999999</v>
      </c>
    </row>
    <row r="97" spans="1:5" x14ac:dyDescent="0.2">
      <c r="A97" s="96">
        <v>39493</v>
      </c>
      <c r="B97" s="97">
        <v>1350</v>
      </c>
      <c r="C97" s="97">
        <v>1338.1298999999999</v>
      </c>
      <c r="D97" s="97">
        <v>1347.2</v>
      </c>
      <c r="E97" s="97">
        <v>1349.99</v>
      </c>
    </row>
    <row r="98" spans="1:5" x14ac:dyDescent="0.2">
      <c r="A98" s="96">
        <v>39497</v>
      </c>
      <c r="B98" s="97">
        <v>1367.28</v>
      </c>
      <c r="C98" s="97">
        <v>1345.0498</v>
      </c>
      <c r="D98" s="97">
        <v>1366.8400999999999</v>
      </c>
      <c r="E98" s="97">
        <v>1348.7798</v>
      </c>
    </row>
    <row r="99" spans="1:5" x14ac:dyDescent="0.2">
      <c r="A99" s="96">
        <v>39498</v>
      </c>
      <c r="B99" s="97">
        <v>1363.71</v>
      </c>
      <c r="C99" s="97">
        <v>1336.5498</v>
      </c>
      <c r="D99" s="97">
        <v>1338.5600999999999</v>
      </c>
      <c r="E99" s="97">
        <v>1360.0298</v>
      </c>
    </row>
    <row r="100" spans="1:5" x14ac:dyDescent="0.2">
      <c r="A100" s="96">
        <v>39499</v>
      </c>
      <c r="B100" s="97">
        <v>1367.9399000000001</v>
      </c>
      <c r="C100" s="97">
        <v>1339.3398</v>
      </c>
      <c r="D100" s="97">
        <v>1364.3000999999999</v>
      </c>
      <c r="E100" s="97">
        <v>1342.5298</v>
      </c>
    </row>
    <row r="101" spans="1:5" x14ac:dyDescent="0.2">
      <c r="A101" s="96">
        <v>39500</v>
      </c>
      <c r="B101" s="97">
        <v>1354.3000999999999</v>
      </c>
      <c r="C101" s="97">
        <v>1327.0398</v>
      </c>
      <c r="D101" s="97">
        <v>1346.8000999999999</v>
      </c>
      <c r="E101" s="97">
        <v>1353.1098999999999</v>
      </c>
    </row>
    <row r="102" spans="1:5" x14ac:dyDescent="0.2">
      <c r="A102" s="96">
        <v>39503</v>
      </c>
      <c r="B102" s="97">
        <v>1374.3601000000001</v>
      </c>
      <c r="C102" s="97">
        <v>1346.0298</v>
      </c>
      <c r="D102" s="97">
        <v>1353.1298999999999</v>
      </c>
      <c r="E102" s="97">
        <v>1371.7998</v>
      </c>
    </row>
    <row r="103" spans="1:5" x14ac:dyDescent="0.2">
      <c r="A103" s="96">
        <v>39504</v>
      </c>
      <c r="B103" s="97">
        <v>1387.3400999999999</v>
      </c>
      <c r="C103" s="97">
        <v>1363.2898</v>
      </c>
      <c r="D103" s="97">
        <v>1364.3100999999999</v>
      </c>
      <c r="E103" s="97">
        <v>1381.2898</v>
      </c>
    </row>
    <row r="104" spans="1:5" x14ac:dyDescent="0.2">
      <c r="A104" s="96">
        <v>39505</v>
      </c>
      <c r="B104" s="97">
        <v>1388.3400999999999</v>
      </c>
      <c r="C104" s="97">
        <v>1372</v>
      </c>
      <c r="D104" s="97">
        <v>1372.1498999999999</v>
      </c>
      <c r="E104" s="97">
        <v>1380.0198</v>
      </c>
    </row>
    <row r="105" spans="1:5" x14ac:dyDescent="0.2">
      <c r="A105" s="96">
        <v>39506</v>
      </c>
      <c r="B105" s="97">
        <v>1378.1599000000001</v>
      </c>
      <c r="C105" s="97">
        <v>1363.1599000000001</v>
      </c>
      <c r="D105" s="97">
        <v>1378.1599000000001</v>
      </c>
      <c r="E105" s="97">
        <v>1367.6799000000001</v>
      </c>
    </row>
    <row r="106" spans="1:5" x14ac:dyDescent="0.2">
      <c r="A106" s="96">
        <v>39507</v>
      </c>
      <c r="B106" s="97">
        <v>1364.0700999999999</v>
      </c>
      <c r="C106" s="97">
        <v>1325.4199000000001</v>
      </c>
      <c r="D106" s="97">
        <v>1354.1201000000001</v>
      </c>
      <c r="E106" s="97">
        <v>1330.6298999999999</v>
      </c>
    </row>
    <row r="107" spans="1:5" x14ac:dyDescent="0.2">
      <c r="A107" s="96">
        <v>39510</v>
      </c>
      <c r="B107" s="97">
        <v>1335.1298999999999</v>
      </c>
      <c r="C107" s="97">
        <v>1320.0398</v>
      </c>
      <c r="D107" s="97">
        <v>1329.6799000000001</v>
      </c>
      <c r="E107" s="97">
        <v>1331.3398</v>
      </c>
    </row>
    <row r="108" spans="1:5" x14ac:dyDescent="0.2">
      <c r="A108" s="96">
        <v>39511</v>
      </c>
      <c r="B108" s="97">
        <v>1331.03</v>
      </c>
      <c r="C108" s="97">
        <v>1307.3898999999999</v>
      </c>
      <c r="D108" s="97">
        <v>1320.75</v>
      </c>
      <c r="E108" s="97">
        <v>1326.75</v>
      </c>
    </row>
    <row r="109" spans="1:5" x14ac:dyDescent="0.2">
      <c r="A109" s="96">
        <v>39512</v>
      </c>
      <c r="B109" s="97">
        <v>1344.1899000000001</v>
      </c>
      <c r="C109" s="97">
        <v>1320.22</v>
      </c>
      <c r="D109" s="97">
        <v>1330.3200999999999</v>
      </c>
      <c r="E109" s="97">
        <v>1333.7</v>
      </c>
    </row>
    <row r="110" spans="1:5" x14ac:dyDescent="0.2">
      <c r="A110" s="96">
        <v>39513</v>
      </c>
      <c r="B110" s="97">
        <v>1332.2</v>
      </c>
      <c r="C110" s="97">
        <v>1303.4199000000001</v>
      </c>
      <c r="D110" s="97">
        <v>1329.23</v>
      </c>
      <c r="E110" s="97">
        <v>1304.3398</v>
      </c>
    </row>
    <row r="111" spans="1:5" x14ac:dyDescent="0.2">
      <c r="A111" s="96">
        <v>39514</v>
      </c>
      <c r="B111" s="97">
        <v>1313.24</v>
      </c>
      <c r="C111" s="97">
        <v>1282.4299000000001</v>
      </c>
      <c r="D111" s="97">
        <v>1294.6599000000001</v>
      </c>
      <c r="E111" s="97">
        <v>1293.3698999999999</v>
      </c>
    </row>
    <row r="112" spans="1:5" x14ac:dyDescent="0.2">
      <c r="A112" s="96">
        <v>39517</v>
      </c>
      <c r="B112" s="97">
        <v>1295.01</v>
      </c>
      <c r="C112" s="97">
        <v>1272.6599000000001</v>
      </c>
      <c r="D112" s="97">
        <v>1293.6799000000001</v>
      </c>
      <c r="E112" s="97">
        <v>1273.3698999999999</v>
      </c>
    </row>
    <row r="113" spans="1:5" x14ac:dyDescent="0.2">
      <c r="A113" s="96">
        <v>39518</v>
      </c>
      <c r="B113" s="97">
        <v>1320.6498999999999</v>
      </c>
      <c r="C113" s="97">
        <v>1274.3998999999999</v>
      </c>
      <c r="D113" s="97">
        <v>1301.3998999999999</v>
      </c>
      <c r="E113" s="97">
        <v>1320.6498999999999</v>
      </c>
    </row>
    <row r="114" spans="1:5" x14ac:dyDescent="0.2">
      <c r="A114" s="96">
        <v>39519</v>
      </c>
      <c r="B114" s="97">
        <v>1333.26</v>
      </c>
      <c r="C114" s="97">
        <v>1307.8598999999999</v>
      </c>
      <c r="D114" s="97">
        <v>1322.23</v>
      </c>
      <c r="E114" s="97">
        <v>1308.7698</v>
      </c>
    </row>
    <row r="115" spans="1:5" x14ac:dyDescent="0.2">
      <c r="A115" s="96">
        <v>39520</v>
      </c>
      <c r="B115" s="97">
        <v>1321.6799000000001</v>
      </c>
      <c r="C115" s="97">
        <v>1282.1098999999999</v>
      </c>
      <c r="D115" s="97">
        <v>1291.3400999999999</v>
      </c>
      <c r="E115" s="97">
        <v>1315.48</v>
      </c>
    </row>
    <row r="116" spans="1:5" x14ac:dyDescent="0.2">
      <c r="A116" s="96">
        <v>39521</v>
      </c>
      <c r="B116" s="97">
        <v>1321.47</v>
      </c>
      <c r="C116" s="97">
        <v>1274.8598999999999</v>
      </c>
      <c r="D116" s="97">
        <v>1319.78</v>
      </c>
      <c r="E116" s="97">
        <v>1288.1398999999999</v>
      </c>
    </row>
    <row r="117" spans="1:5" x14ac:dyDescent="0.2">
      <c r="A117" s="96">
        <v>39524</v>
      </c>
      <c r="B117" s="97">
        <v>1287.5</v>
      </c>
      <c r="C117" s="97">
        <v>1256.98</v>
      </c>
      <c r="D117" s="97">
        <v>1331.3400999999999</v>
      </c>
      <c r="E117" s="97">
        <v>1276.5998999999999</v>
      </c>
    </row>
    <row r="118" spans="1:5" x14ac:dyDescent="0.2">
      <c r="A118" s="96">
        <v>39525</v>
      </c>
      <c r="B118" s="97">
        <v>1330.74</v>
      </c>
      <c r="C118" s="97">
        <v>1277.1599000000001</v>
      </c>
      <c r="D118" s="97">
        <v>1302.22</v>
      </c>
      <c r="E118" s="97">
        <v>1330.74</v>
      </c>
    </row>
    <row r="119" spans="1:5" x14ac:dyDescent="0.2">
      <c r="A119" s="96">
        <v>39526</v>
      </c>
      <c r="B119" s="97">
        <v>1341.51</v>
      </c>
      <c r="C119" s="97">
        <v>1298.4199000000001</v>
      </c>
      <c r="D119" s="97">
        <v>1334.6298999999999</v>
      </c>
      <c r="E119" s="97">
        <v>1298.4199000000001</v>
      </c>
    </row>
    <row r="120" spans="1:5" x14ac:dyDescent="0.2">
      <c r="A120" s="96">
        <v>39527</v>
      </c>
      <c r="B120" s="97">
        <v>1330.6699000000001</v>
      </c>
      <c r="C120" s="97">
        <v>1295.22</v>
      </c>
      <c r="D120" s="97">
        <v>1302.6398999999999</v>
      </c>
      <c r="E120" s="97">
        <v>1329.5098</v>
      </c>
    </row>
    <row r="121" spans="1:5" x14ac:dyDescent="0.2">
      <c r="A121" s="96">
        <v>39531</v>
      </c>
      <c r="B121" s="97">
        <v>1359.6799000000001</v>
      </c>
      <c r="C121" s="97">
        <v>1330.2898</v>
      </c>
      <c r="D121" s="97">
        <v>1333.6599000000001</v>
      </c>
      <c r="E121" s="97">
        <v>1349.8798999999999</v>
      </c>
    </row>
    <row r="122" spans="1:5" x14ac:dyDescent="0.2">
      <c r="A122" s="96">
        <v>39532</v>
      </c>
      <c r="B122" s="97">
        <v>1357.47</v>
      </c>
      <c r="C122" s="97">
        <v>1341.21</v>
      </c>
      <c r="D122" s="97">
        <v>1351.4199000000001</v>
      </c>
      <c r="E122" s="97">
        <v>1352.99</v>
      </c>
    </row>
    <row r="123" spans="1:5" x14ac:dyDescent="0.2">
      <c r="A123" s="96">
        <v>39533</v>
      </c>
      <c r="B123" s="97">
        <v>1352.45</v>
      </c>
      <c r="C123" s="97">
        <v>1336.4099000000001</v>
      </c>
      <c r="D123" s="97">
        <v>1343.9299000000001</v>
      </c>
      <c r="E123" s="97">
        <v>1341.1298999999999</v>
      </c>
    </row>
    <row r="124" spans="1:5" x14ac:dyDescent="0.2">
      <c r="A124" s="96">
        <v>39534</v>
      </c>
      <c r="B124" s="97">
        <v>1345.6201000000001</v>
      </c>
      <c r="C124" s="97">
        <v>1325.6599000000001</v>
      </c>
      <c r="D124" s="97">
        <v>1345.6201000000001</v>
      </c>
      <c r="E124" s="97">
        <v>1325.7598</v>
      </c>
    </row>
    <row r="125" spans="1:5" x14ac:dyDescent="0.2">
      <c r="A125" s="96">
        <v>39535</v>
      </c>
      <c r="B125" s="97">
        <v>1334.8701000000001</v>
      </c>
      <c r="C125" s="97">
        <v>1312.95</v>
      </c>
      <c r="D125" s="97">
        <v>1329.5700999999999</v>
      </c>
      <c r="E125" s="97">
        <v>1315.22</v>
      </c>
    </row>
    <row r="126" spans="1:5" x14ac:dyDescent="0.2">
      <c r="A126" s="96">
        <v>39538</v>
      </c>
      <c r="B126" s="97">
        <v>1328.52</v>
      </c>
      <c r="C126" s="97">
        <v>1312.8098</v>
      </c>
      <c r="D126" s="97">
        <v>1314.4199000000001</v>
      </c>
      <c r="E126" s="97">
        <v>1322.7</v>
      </c>
    </row>
    <row r="127" spans="1:5" x14ac:dyDescent="0.2">
      <c r="A127" s="96">
        <v>39539</v>
      </c>
      <c r="B127" s="97">
        <v>1370.1799000000001</v>
      </c>
      <c r="C127" s="97">
        <v>1326.4099000000001</v>
      </c>
      <c r="D127" s="97">
        <v>1340.9399000000001</v>
      </c>
      <c r="E127" s="97">
        <v>1370.1799000000001</v>
      </c>
    </row>
    <row r="128" spans="1:5" x14ac:dyDescent="0.2">
      <c r="A128" s="96">
        <v>39540</v>
      </c>
      <c r="B128" s="97">
        <v>1377.95</v>
      </c>
      <c r="C128" s="97">
        <v>1361.5498</v>
      </c>
      <c r="D128" s="97">
        <v>1373.1498999999999</v>
      </c>
      <c r="E128" s="97">
        <v>1367.5298</v>
      </c>
    </row>
    <row r="129" spans="1:5" x14ac:dyDescent="0.2">
      <c r="A129" s="96">
        <v>39541</v>
      </c>
      <c r="B129" s="97">
        <v>1375.6599000000001</v>
      </c>
      <c r="C129" s="97">
        <v>1358.6799000000001</v>
      </c>
      <c r="D129" s="97">
        <v>1359.71</v>
      </c>
      <c r="E129" s="97">
        <v>1369.3098</v>
      </c>
    </row>
    <row r="130" spans="1:5" x14ac:dyDescent="0.2">
      <c r="A130" s="96">
        <v>39542</v>
      </c>
      <c r="B130" s="97">
        <v>1380.9099000000001</v>
      </c>
      <c r="C130" s="97">
        <v>1362.8298</v>
      </c>
      <c r="D130" s="97">
        <v>1370.5600999999999</v>
      </c>
      <c r="E130" s="97">
        <v>1370.3998999999999</v>
      </c>
    </row>
    <row r="131" spans="1:5" x14ac:dyDescent="0.2">
      <c r="A131" s="96">
        <v>39545</v>
      </c>
      <c r="B131" s="97">
        <v>1386.74</v>
      </c>
      <c r="C131" s="97">
        <v>1369.0198</v>
      </c>
      <c r="D131" s="97">
        <v>1381.1899000000001</v>
      </c>
      <c r="E131" s="97">
        <v>1372.5398</v>
      </c>
    </row>
    <row r="132" spans="1:5" x14ac:dyDescent="0.2">
      <c r="A132" s="96">
        <v>39546</v>
      </c>
      <c r="B132" s="97">
        <v>1370.1599000000001</v>
      </c>
      <c r="C132" s="97">
        <v>1360.6198999999999</v>
      </c>
      <c r="D132" s="97">
        <v>1362.6101000000001</v>
      </c>
      <c r="E132" s="97">
        <v>1365.5398</v>
      </c>
    </row>
    <row r="133" spans="1:5" x14ac:dyDescent="0.2">
      <c r="A133" s="96">
        <v>39547</v>
      </c>
      <c r="B133" s="97">
        <v>1368.3898999999999</v>
      </c>
      <c r="C133" s="97">
        <v>1349.97</v>
      </c>
      <c r="D133" s="97">
        <v>1365.4299000000001</v>
      </c>
      <c r="E133" s="97">
        <v>1354.49</v>
      </c>
    </row>
    <row r="134" spans="1:5" x14ac:dyDescent="0.2">
      <c r="A134" s="96">
        <v>39548</v>
      </c>
      <c r="B134" s="97">
        <v>1367.24</v>
      </c>
      <c r="C134" s="97">
        <v>1350.1098999999999</v>
      </c>
      <c r="D134" s="97">
        <v>1355.21</v>
      </c>
      <c r="E134" s="97">
        <v>1360.5498</v>
      </c>
    </row>
    <row r="135" spans="1:5" x14ac:dyDescent="0.2">
      <c r="A135" s="96">
        <v>39549</v>
      </c>
      <c r="B135" s="97">
        <v>1357.98</v>
      </c>
      <c r="C135" s="97">
        <v>1331.21</v>
      </c>
      <c r="D135" s="97">
        <v>1343.5800999999999</v>
      </c>
      <c r="E135" s="97">
        <v>1332.8298</v>
      </c>
    </row>
    <row r="136" spans="1:5" x14ac:dyDescent="0.2">
      <c r="A136" s="96">
        <v>39552</v>
      </c>
      <c r="B136" s="97">
        <v>1335.6398999999999</v>
      </c>
      <c r="C136" s="97">
        <v>1326.1599000000001</v>
      </c>
      <c r="D136" s="97">
        <v>1331.8300999999999</v>
      </c>
      <c r="E136" s="97">
        <v>1328.3198</v>
      </c>
    </row>
    <row r="137" spans="1:5" x14ac:dyDescent="0.2">
      <c r="A137" s="96">
        <v>39553</v>
      </c>
      <c r="B137" s="97">
        <v>1337.72</v>
      </c>
      <c r="C137" s="97">
        <v>1324.3498999999999</v>
      </c>
      <c r="D137" s="97">
        <v>1337.5900999999999</v>
      </c>
      <c r="E137" s="97">
        <v>1334.4299000000001</v>
      </c>
    </row>
    <row r="138" spans="1:5" x14ac:dyDescent="0.2">
      <c r="A138" s="96">
        <v>39554</v>
      </c>
      <c r="B138" s="97">
        <v>1365.49</v>
      </c>
      <c r="C138" s="97">
        <v>1337.0198</v>
      </c>
      <c r="D138" s="97">
        <v>1346.4299000000001</v>
      </c>
      <c r="E138" s="97">
        <v>1364.71</v>
      </c>
    </row>
    <row r="139" spans="1:5" x14ac:dyDescent="0.2">
      <c r="A139" s="96">
        <v>39555</v>
      </c>
      <c r="B139" s="97">
        <v>1368.6001000000001</v>
      </c>
      <c r="C139" s="97">
        <v>1357.25</v>
      </c>
      <c r="D139" s="97">
        <v>1360.1799000000001</v>
      </c>
      <c r="E139" s="97">
        <v>1365.5598</v>
      </c>
    </row>
    <row r="140" spans="1:5" x14ac:dyDescent="0.2">
      <c r="A140" s="96">
        <v>39556</v>
      </c>
      <c r="B140" s="97">
        <v>1395.8998999999999</v>
      </c>
      <c r="C140" s="97">
        <v>1369</v>
      </c>
      <c r="D140" s="97">
        <v>1391.1201000000001</v>
      </c>
      <c r="E140" s="97">
        <v>1390.3298</v>
      </c>
    </row>
    <row r="141" spans="1:5" x14ac:dyDescent="0.2">
      <c r="A141" s="96">
        <v>39559</v>
      </c>
      <c r="B141" s="97">
        <v>1390.23</v>
      </c>
      <c r="C141" s="97">
        <v>1379.25</v>
      </c>
      <c r="D141" s="97">
        <v>1382.6899000000001</v>
      </c>
      <c r="E141" s="97">
        <v>1388.1699000000001</v>
      </c>
    </row>
    <row r="142" spans="1:5" x14ac:dyDescent="0.2">
      <c r="A142" s="96">
        <v>39560</v>
      </c>
      <c r="B142" s="97">
        <v>1386.4299000000001</v>
      </c>
      <c r="C142" s="97">
        <v>1369.8398</v>
      </c>
      <c r="D142" s="97">
        <v>1382.47</v>
      </c>
      <c r="E142" s="97">
        <v>1375.9399000000001</v>
      </c>
    </row>
    <row r="143" spans="1:5" x14ac:dyDescent="0.2">
      <c r="A143" s="96">
        <v>39561</v>
      </c>
      <c r="B143" s="97">
        <v>1387.8701000000001</v>
      </c>
      <c r="C143" s="97">
        <v>1372.24</v>
      </c>
      <c r="D143" s="97">
        <v>1379.71</v>
      </c>
      <c r="E143" s="97">
        <v>1379.9299000000001</v>
      </c>
    </row>
    <row r="144" spans="1:5" x14ac:dyDescent="0.2">
      <c r="A144" s="96">
        <v>39562</v>
      </c>
      <c r="B144" s="97">
        <v>1397.72</v>
      </c>
      <c r="C144" s="97">
        <v>1371.0898</v>
      </c>
      <c r="D144" s="97">
        <v>1382.1398999999999</v>
      </c>
      <c r="E144" s="97">
        <v>1388.8198</v>
      </c>
    </row>
    <row r="145" spans="1:5" x14ac:dyDescent="0.2">
      <c r="A145" s="96">
        <v>39563</v>
      </c>
      <c r="B145" s="97">
        <v>1399.1101000000001</v>
      </c>
      <c r="C145" s="97">
        <v>1379.98</v>
      </c>
      <c r="D145" s="97">
        <v>1395.1799000000001</v>
      </c>
      <c r="E145" s="97">
        <v>1397.8398</v>
      </c>
    </row>
    <row r="146" spans="1:5" x14ac:dyDescent="0.2">
      <c r="A146" s="96">
        <v>39566</v>
      </c>
      <c r="B146" s="97">
        <v>1402.8998999999999</v>
      </c>
      <c r="C146" s="97">
        <v>1394.3998999999999</v>
      </c>
      <c r="D146" s="97">
        <v>1398.4399000000001</v>
      </c>
      <c r="E146" s="97">
        <v>1396.3698999999999</v>
      </c>
    </row>
    <row r="147" spans="1:5" x14ac:dyDescent="0.2">
      <c r="A147" s="96">
        <v>39567</v>
      </c>
      <c r="B147" s="97">
        <v>1397</v>
      </c>
      <c r="C147" s="97">
        <v>1386.7</v>
      </c>
      <c r="D147" s="97">
        <v>1393.1799000000001</v>
      </c>
      <c r="E147" s="97">
        <v>1390.9399000000001</v>
      </c>
    </row>
    <row r="148" spans="1:5" x14ac:dyDescent="0.2">
      <c r="A148" s="96">
        <v>39568</v>
      </c>
      <c r="B148" s="97">
        <v>1404.5700999999999</v>
      </c>
      <c r="C148" s="97">
        <v>1384.25</v>
      </c>
      <c r="D148" s="97">
        <v>1393.8898999999999</v>
      </c>
      <c r="E148" s="97">
        <v>1385.5898</v>
      </c>
    </row>
    <row r="149" spans="1:5" x14ac:dyDescent="0.2">
      <c r="A149" s="96">
        <v>39569</v>
      </c>
      <c r="B149" s="97">
        <v>1410.0700999999999</v>
      </c>
      <c r="C149" s="97">
        <v>1383.0698</v>
      </c>
      <c r="D149" s="97">
        <v>1384.23</v>
      </c>
      <c r="E149" s="97">
        <v>1409.3398</v>
      </c>
    </row>
    <row r="150" spans="1:5" x14ac:dyDescent="0.2">
      <c r="A150" s="96">
        <v>39570</v>
      </c>
      <c r="B150" s="97">
        <v>1422.72</v>
      </c>
      <c r="C150" s="97">
        <v>1406.25</v>
      </c>
      <c r="D150" s="97">
        <v>1409.1599000000001</v>
      </c>
      <c r="E150" s="97">
        <v>1413.8998999999999</v>
      </c>
    </row>
    <row r="151" spans="1:5" x14ac:dyDescent="0.2">
      <c r="A151" s="96">
        <v>39573</v>
      </c>
      <c r="B151" s="97">
        <v>1415.7</v>
      </c>
      <c r="C151" s="97">
        <v>1404.3698999999999</v>
      </c>
      <c r="D151" s="97">
        <v>1410.8300999999999</v>
      </c>
      <c r="E151" s="97">
        <v>1407.49</v>
      </c>
    </row>
    <row r="152" spans="1:5" x14ac:dyDescent="0.2">
      <c r="A152" s="96">
        <v>39574</v>
      </c>
      <c r="B152" s="97">
        <v>1421.5700999999999</v>
      </c>
      <c r="C152" s="97">
        <v>1397.0998999999999</v>
      </c>
      <c r="D152" s="97">
        <v>1401.49</v>
      </c>
      <c r="E152" s="97">
        <v>1418.2598</v>
      </c>
    </row>
    <row r="153" spans="1:5" x14ac:dyDescent="0.2">
      <c r="A153" s="96">
        <v>39575</v>
      </c>
      <c r="B153" s="97">
        <v>1419.54</v>
      </c>
      <c r="C153" s="97">
        <v>1391.1599000000001</v>
      </c>
      <c r="D153" s="97">
        <v>1417.53</v>
      </c>
      <c r="E153" s="97">
        <v>1392.5698</v>
      </c>
    </row>
    <row r="154" spans="1:5" x14ac:dyDescent="0.2">
      <c r="A154" s="96">
        <v>39576</v>
      </c>
      <c r="B154" s="97">
        <v>1402.3501000000001</v>
      </c>
      <c r="C154" s="97">
        <v>1389.3898999999999</v>
      </c>
      <c r="D154" s="97">
        <v>1397.75</v>
      </c>
      <c r="E154" s="97">
        <v>1397.6799000000001</v>
      </c>
    </row>
    <row r="155" spans="1:5" x14ac:dyDescent="0.2">
      <c r="A155" s="96">
        <v>39577</v>
      </c>
      <c r="B155" s="97">
        <v>1394.8998999999999</v>
      </c>
      <c r="C155" s="97">
        <v>1384.1098999999999</v>
      </c>
      <c r="D155" s="97">
        <v>1385.1101000000001</v>
      </c>
      <c r="E155" s="97">
        <v>1388.2798</v>
      </c>
    </row>
    <row r="156" spans="1:5" x14ac:dyDescent="0.2">
      <c r="A156" s="96">
        <v>39580</v>
      </c>
      <c r="B156" s="97">
        <v>1404.0600999999999</v>
      </c>
      <c r="C156" s="97">
        <v>1386.2</v>
      </c>
      <c r="D156" s="97">
        <v>1390.3998999999999</v>
      </c>
      <c r="E156" s="97">
        <v>1403.5798</v>
      </c>
    </row>
    <row r="157" spans="1:5" x14ac:dyDescent="0.2">
      <c r="A157" s="96">
        <v>39581</v>
      </c>
      <c r="B157" s="97">
        <v>1406.3000999999999</v>
      </c>
      <c r="C157" s="97">
        <v>1396.2598</v>
      </c>
      <c r="D157" s="97">
        <v>1407.0700999999999</v>
      </c>
      <c r="E157" s="97">
        <v>1403.0398</v>
      </c>
    </row>
    <row r="158" spans="1:5" x14ac:dyDescent="0.2">
      <c r="A158" s="96">
        <v>39582</v>
      </c>
      <c r="B158" s="97">
        <v>1420.1899000000001</v>
      </c>
      <c r="C158" s="97">
        <v>1405.6498999999999</v>
      </c>
      <c r="D158" s="97">
        <v>1409.45</v>
      </c>
      <c r="E158" s="97">
        <v>1408.6599000000001</v>
      </c>
    </row>
    <row r="159" spans="1:5" x14ac:dyDescent="0.2">
      <c r="A159" s="96">
        <v>39583</v>
      </c>
      <c r="B159" s="97">
        <v>1424.3998999999999</v>
      </c>
      <c r="C159" s="97">
        <v>1406.8698999999999</v>
      </c>
      <c r="D159" s="97">
        <v>1408.3601000000001</v>
      </c>
      <c r="E159" s="97">
        <v>1423.5698</v>
      </c>
    </row>
    <row r="160" spans="1:5" x14ac:dyDescent="0.2">
      <c r="A160" s="96">
        <v>39584</v>
      </c>
      <c r="B160" s="97">
        <v>1425.8200999999999</v>
      </c>
      <c r="C160" s="97">
        <v>1414.3498999999999</v>
      </c>
      <c r="D160" s="97">
        <v>1425.7</v>
      </c>
      <c r="E160" s="97">
        <v>1425.3498999999999</v>
      </c>
    </row>
    <row r="161" spans="1:5" x14ac:dyDescent="0.2">
      <c r="A161" s="96">
        <v>39587</v>
      </c>
      <c r="B161" s="97">
        <v>1440.24</v>
      </c>
      <c r="C161" s="97">
        <v>1421.6298999999999</v>
      </c>
      <c r="D161" s="97">
        <v>1425.74</v>
      </c>
      <c r="E161" s="97">
        <v>1426.6298999999999</v>
      </c>
    </row>
    <row r="162" spans="1:5" x14ac:dyDescent="0.2">
      <c r="A162" s="96">
        <v>39588</v>
      </c>
      <c r="B162" s="97">
        <v>1424.49</v>
      </c>
      <c r="C162" s="97">
        <v>1409.0898</v>
      </c>
      <c r="D162" s="97">
        <v>1419.9299000000001</v>
      </c>
      <c r="E162" s="97">
        <v>1413.3998999999999</v>
      </c>
    </row>
    <row r="163" spans="1:5" x14ac:dyDescent="0.2">
      <c r="A163" s="96">
        <v>39589</v>
      </c>
      <c r="B163" s="97">
        <v>1419.1201000000001</v>
      </c>
      <c r="C163" s="97">
        <v>1388.8098</v>
      </c>
      <c r="D163" s="97">
        <v>1416.1599000000001</v>
      </c>
      <c r="E163" s="97">
        <v>1390.71</v>
      </c>
    </row>
    <row r="164" spans="1:5" x14ac:dyDescent="0.2">
      <c r="A164" s="96">
        <v>39590</v>
      </c>
      <c r="B164" s="97">
        <v>1399.0700999999999</v>
      </c>
      <c r="C164" s="97">
        <v>1390.23</v>
      </c>
      <c r="D164" s="97">
        <v>1390.8300999999999</v>
      </c>
      <c r="E164" s="97">
        <v>1394.3498999999999</v>
      </c>
    </row>
    <row r="165" spans="1:5" x14ac:dyDescent="0.2">
      <c r="A165" s="96">
        <v>39591</v>
      </c>
      <c r="B165" s="97">
        <v>1392.2</v>
      </c>
      <c r="C165" s="97">
        <v>1373.72</v>
      </c>
      <c r="D165" s="97">
        <v>1389.24</v>
      </c>
      <c r="E165" s="97">
        <v>1375.9299000000001</v>
      </c>
    </row>
    <row r="166" spans="1:5" x14ac:dyDescent="0.2">
      <c r="A166" s="96">
        <v>39595</v>
      </c>
      <c r="B166" s="97">
        <v>1387.3998999999999</v>
      </c>
      <c r="C166" s="97">
        <v>1373.0698</v>
      </c>
      <c r="D166" s="97">
        <v>1374.98</v>
      </c>
      <c r="E166" s="97">
        <v>1385.3498999999999</v>
      </c>
    </row>
    <row r="167" spans="1:5" x14ac:dyDescent="0.2">
      <c r="A167" s="96">
        <v>39596</v>
      </c>
      <c r="B167" s="97">
        <v>1391.25</v>
      </c>
      <c r="C167" s="97">
        <v>1378.1599000000001</v>
      </c>
      <c r="D167" s="97">
        <v>1388.3798999999999</v>
      </c>
      <c r="E167" s="97">
        <v>1390.8398</v>
      </c>
    </row>
    <row r="168" spans="1:5" x14ac:dyDescent="0.2">
      <c r="A168" s="96">
        <v>39597</v>
      </c>
      <c r="B168" s="97">
        <v>1406.3200999999999</v>
      </c>
      <c r="C168" s="97">
        <v>1388.5898</v>
      </c>
      <c r="D168" s="97">
        <v>1387.5</v>
      </c>
      <c r="E168" s="97">
        <v>1398.2598</v>
      </c>
    </row>
    <row r="169" spans="1:5" x14ac:dyDescent="0.2">
      <c r="A169" s="96">
        <v>39598</v>
      </c>
      <c r="B169" s="97">
        <v>1404.46</v>
      </c>
      <c r="C169" s="97">
        <v>1398.0798</v>
      </c>
      <c r="D169" s="97">
        <v>1401.8601000000001</v>
      </c>
      <c r="E169" s="97">
        <v>1400.3798999999999</v>
      </c>
    </row>
    <row r="170" spans="1:5" x14ac:dyDescent="0.2">
      <c r="A170" s="96">
        <v>39601</v>
      </c>
      <c r="B170" s="97">
        <v>1399.6201000000001</v>
      </c>
      <c r="C170" s="97">
        <v>1377.7898</v>
      </c>
      <c r="D170" s="97">
        <v>1395.74</v>
      </c>
      <c r="E170" s="97">
        <v>1385.6699000000001</v>
      </c>
    </row>
    <row r="171" spans="1:5" x14ac:dyDescent="0.2">
      <c r="A171" s="96">
        <v>39602</v>
      </c>
      <c r="B171" s="97">
        <v>1393.1201000000001</v>
      </c>
      <c r="C171" s="97">
        <v>1370.1198999999999</v>
      </c>
      <c r="D171" s="97">
        <v>1389.8798999999999</v>
      </c>
      <c r="E171" s="97">
        <v>1377.6498999999999</v>
      </c>
    </row>
    <row r="172" spans="1:5" x14ac:dyDescent="0.2">
      <c r="A172" s="96">
        <v>39603</v>
      </c>
      <c r="B172" s="97">
        <v>1388.1799000000001</v>
      </c>
      <c r="C172" s="97">
        <v>1371.74</v>
      </c>
      <c r="D172" s="97">
        <v>1373.97</v>
      </c>
      <c r="E172" s="97">
        <v>1377.2</v>
      </c>
    </row>
    <row r="173" spans="1:5" x14ac:dyDescent="0.2">
      <c r="A173" s="96">
        <v>39604</v>
      </c>
      <c r="B173" s="97">
        <v>1404.0500999999999</v>
      </c>
      <c r="C173" s="97">
        <v>1377.48</v>
      </c>
      <c r="D173" s="97">
        <v>1382.3300999999999</v>
      </c>
      <c r="E173" s="97">
        <v>1404.0498</v>
      </c>
    </row>
    <row r="174" spans="1:5" x14ac:dyDescent="0.2">
      <c r="A174" s="96">
        <v>39605</v>
      </c>
      <c r="B174" s="97">
        <v>1400.0600999999999</v>
      </c>
      <c r="C174" s="97">
        <v>1359.8998999999999</v>
      </c>
      <c r="D174" s="97">
        <v>1419.9299000000001</v>
      </c>
      <c r="E174" s="97">
        <v>1360.6799000000001</v>
      </c>
    </row>
    <row r="175" spans="1:5" x14ac:dyDescent="0.2">
      <c r="A175" s="96">
        <v>39608</v>
      </c>
      <c r="B175" s="97">
        <v>1370.6298999999999</v>
      </c>
      <c r="C175" s="97">
        <v>1350.6198999999999</v>
      </c>
      <c r="D175" s="97">
        <v>1366.1799000000001</v>
      </c>
      <c r="E175" s="97">
        <v>1361.7598</v>
      </c>
    </row>
    <row r="176" spans="1:5" x14ac:dyDescent="0.2">
      <c r="A176" s="96">
        <v>39609</v>
      </c>
      <c r="B176" s="97">
        <v>1366.8400999999999</v>
      </c>
      <c r="C176" s="97">
        <v>1351.5598</v>
      </c>
      <c r="D176" s="97">
        <v>1351.9299000000001</v>
      </c>
      <c r="E176" s="97">
        <v>1358.4399000000001</v>
      </c>
    </row>
    <row r="177" spans="1:5" x14ac:dyDescent="0.2">
      <c r="A177" s="96">
        <v>39610</v>
      </c>
      <c r="B177" s="97">
        <v>1357.0900999999999</v>
      </c>
      <c r="C177" s="97">
        <v>1335.47</v>
      </c>
      <c r="D177" s="97">
        <v>1355.25</v>
      </c>
      <c r="E177" s="97">
        <v>1335.49</v>
      </c>
    </row>
    <row r="178" spans="1:5" x14ac:dyDescent="0.2">
      <c r="A178" s="96">
        <v>39611</v>
      </c>
      <c r="B178" s="97">
        <v>1353.03</v>
      </c>
      <c r="C178" s="97">
        <v>1331.2898</v>
      </c>
      <c r="D178" s="97">
        <v>1342.5600999999999</v>
      </c>
      <c r="E178" s="97">
        <v>1339.8698999999999</v>
      </c>
    </row>
    <row r="179" spans="1:5" x14ac:dyDescent="0.2">
      <c r="A179" s="96">
        <v>39612</v>
      </c>
      <c r="B179" s="97">
        <v>1360.03</v>
      </c>
      <c r="C179" s="97">
        <v>1341.71</v>
      </c>
      <c r="D179" s="97">
        <v>1347.73</v>
      </c>
      <c r="E179" s="97">
        <v>1360.0298</v>
      </c>
    </row>
    <row r="180" spans="1:5" x14ac:dyDescent="0.2">
      <c r="A180" s="96">
        <v>39615</v>
      </c>
      <c r="B180" s="97">
        <v>1364.7</v>
      </c>
      <c r="C180" s="97">
        <v>1352.0698</v>
      </c>
      <c r="D180" s="97">
        <v>1351.74</v>
      </c>
      <c r="E180" s="97">
        <v>1360.1398999999999</v>
      </c>
    </row>
    <row r="181" spans="1:5" x14ac:dyDescent="0.2">
      <c r="A181" s="96">
        <v>39616</v>
      </c>
      <c r="B181" s="97">
        <v>1366.5900999999999</v>
      </c>
      <c r="C181" s="97">
        <v>1350.5398</v>
      </c>
      <c r="D181" s="97">
        <v>1365.5600999999999</v>
      </c>
      <c r="E181" s="97">
        <v>1350.9299000000001</v>
      </c>
    </row>
    <row r="182" spans="1:5" x14ac:dyDescent="0.2">
      <c r="A182" s="96">
        <v>39617</v>
      </c>
      <c r="B182" s="97">
        <v>1349.5900999999999</v>
      </c>
      <c r="C182" s="97">
        <v>1333.3998999999999</v>
      </c>
      <c r="D182" s="97">
        <v>1341.49</v>
      </c>
      <c r="E182" s="97">
        <v>1337.8098</v>
      </c>
    </row>
    <row r="183" spans="1:5" x14ac:dyDescent="0.2">
      <c r="A183" s="96">
        <v>39618</v>
      </c>
      <c r="B183" s="97">
        <v>1347.6599000000001</v>
      </c>
      <c r="C183" s="97">
        <v>1330.5</v>
      </c>
      <c r="D183" s="97">
        <v>1336.6899000000001</v>
      </c>
      <c r="E183" s="97">
        <v>1342.8298</v>
      </c>
    </row>
    <row r="184" spans="1:5" x14ac:dyDescent="0.2">
      <c r="A184" s="96">
        <v>39619</v>
      </c>
      <c r="B184" s="97">
        <v>1341.02</v>
      </c>
      <c r="C184" s="97">
        <v>1314.46</v>
      </c>
      <c r="D184" s="97">
        <v>1339.28</v>
      </c>
      <c r="E184" s="97">
        <v>1317.9299000000001</v>
      </c>
    </row>
    <row r="185" spans="1:5" x14ac:dyDescent="0.2">
      <c r="A185" s="96">
        <v>39622</v>
      </c>
      <c r="B185" s="97">
        <v>1323.78</v>
      </c>
      <c r="C185" s="97">
        <v>1315.3098</v>
      </c>
      <c r="D185" s="97">
        <v>1322.3501000000001</v>
      </c>
      <c r="E185" s="97">
        <v>1318</v>
      </c>
    </row>
    <row r="186" spans="1:5" x14ac:dyDescent="0.2">
      <c r="A186" s="96">
        <v>39623</v>
      </c>
      <c r="B186" s="97">
        <v>1326.02</v>
      </c>
      <c r="C186" s="97">
        <v>1304.4199000000001</v>
      </c>
      <c r="D186" s="97">
        <v>1311.6201000000001</v>
      </c>
      <c r="E186" s="97">
        <v>1314.2898</v>
      </c>
    </row>
    <row r="187" spans="1:5" x14ac:dyDescent="0.2">
      <c r="A187" s="96">
        <v>39624</v>
      </c>
      <c r="B187" s="97">
        <v>1335.6298999999999</v>
      </c>
      <c r="C187" s="97">
        <v>1314.5398</v>
      </c>
      <c r="D187" s="97">
        <v>1319.24</v>
      </c>
      <c r="E187" s="97">
        <v>1321.97</v>
      </c>
    </row>
    <row r="188" spans="1:5" x14ac:dyDescent="0.2">
      <c r="A188" s="96">
        <v>39625</v>
      </c>
      <c r="B188" s="97">
        <v>1316.29</v>
      </c>
      <c r="C188" s="97">
        <v>1283.1498999999999</v>
      </c>
      <c r="D188" s="97">
        <v>1307.49</v>
      </c>
      <c r="E188" s="97">
        <v>1283.1498999999999</v>
      </c>
    </row>
    <row r="189" spans="1:5" x14ac:dyDescent="0.2">
      <c r="A189" s="96">
        <v>39626</v>
      </c>
      <c r="B189" s="97">
        <v>1289.45</v>
      </c>
      <c r="C189" s="97">
        <v>1272</v>
      </c>
      <c r="D189" s="97">
        <v>1284.4399000000001</v>
      </c>
      <c r="E189" s="97">
        <v>1278.3798999999999</v>
      </c>
    </row>
    <row r="190" spans="1:5" x14ac:dyDescent="0.2">
      <c r="A190" s="96">
        <v>39629</v>
      </c>
      <c r="B190" s="97">
        <v>1290.3100999999999</v>
      </c>
      <c r="C190" s="97">
        <v>1274.8598999999999</v>
      </c>
      <c r="D190" s="97">
        <v>1280.3300999999999</v>
      </c>
      <c r="E190" s="97">
        <v>1280</v>
      </c>
    </row>
    <row r="191" spans="1:5" x14ac:dyDescent="0.2">
      <c r="A191" s="96">
        <v>39630</v>
      </c>
      <c r="B191" s="97">
        <v>1285.3100999999999</v>
      </c>
      <c r="C191" s="97">
        <v>1260.6799000000001</v>
      </c>
      <c r="D191" s="97">
        <v>1266.79</v>
      </c>
      <c r="E191" s="97">
        <v>1284.9099000000001</v>
      </c>
    </row>
    <row r="192" spans="1:5" x14ac:dyDescent="0.2">
      <c r="A192" s="96">
        <v>39631</v>
      </c>
      <c r="B192" s="97">
        <v>1292.1699000000001</v>
      </c>
      <c r="C192" s="97">
        <v>1261.5098</v>
      </c>
      <c r="D192" s="97">
        <v>1290.1101000000001</v>
      </c>
      <c r="E192" s="97">
        <v>1261.5198</v>
      </c>
    </row>
    <row r="193" spans="1:5" x14ac:dyDescent="0.2">
      <c r="A193" s="96">
        <v>39632</v>
      </c>
      <c r="B193" s="97">
        <v>1271.48</v>
      </c>
      <c r="C193" s="97">
        <v>1252.0098</v>
      </c>
      <c r="D193" s="97">
        <v>1269.9299000000001</v>
      </c>
      <c r="E193" s="97">
        <v>1262.8998999999999</v>
      </c>
    </row>
    <row r="194" spans="1:5" x14ac:dyDescent="0.2">
      <c r="A194" s="96">
        <v>39636</v>
      </c>
      <c r="B194" s="97">
        <v>1273.95</v>
      </c>
      <c r="C194" s="97">
        <v>1240.6799000000001</v>
      </c>
      <c r="D194" s="97">
        <v>1265.6699000000001</v>
      </c>
      <c r="E194" s="97">
        <v>1252.3098</v>
      </c>
    </row>
    <row r="195" spans="1:5" x14ac:dyDescent="0.2">
      <c r="A195" s="96">
        <v>39637</v>
      </c>
      <c r="B195" s="97">
        <v>1274.1699000000001</v>
      </c>
      <c r="C195" s="97">
        <v>1242.8398</v>
      </c>
      <c r="D195" s="97">
        <v>1250.6699000000001</v>
      </c>
      <c r="E195" s="97">
        <v>1273.7</v>
      </c>
    </row>
    <row r="196" spans="1:5" x14ac:dyDescent="0.2">
      <c r="A196" s="96">
        <v>39638</v>
      </c>
      <c r="B196" s="97">
        <v>1277.3601000000001</v>
      </c>
      <c r="C196" s="97">
        <v>1244.6899000000001</v>
      </c>
      <c r="D196" s="97">
        <v>1274.6899000000001</v>
      </c>
      <c r="E196" s="97">
        <v>1244.6899000000001</v>
      </c>
    </row>
    <row r="197" spans="1:5" x14ac:dyDescent="0.2">
      <c r="A197" s="96">
        <v>39639</v>
      </c>
      <c r="B197" s="97">
        <v>1257.6498999999999</v>
      </c>
      <c r="C197" s="97">
        <v>1236.7598</v>
      </c>
      <c r="D197" s="97">
        <v>1245.71</v>
      </c>
      <c r="E197" s="97">
        <v>1253.3898999999999</v>
      </c>
    </row>
    <row r="198" spans="1:5" x14ac:dyDescent="0.2">
      <c r="A198" s="96">
        <v>39640</v>
      </c>
      <c r="B198" s="97">
        <v>1257.27</v>
      </c>
      <c r="C198" s="97">
        <v>1225.3498999999999</v>
      </c>
      <c r="D198" s="97">
        <v>1238.5500999999999</v>
      </c>
      <c r="E198" s="97">
        <v>1239.49</v>
      </c>
    </row>
    <row r="199" spans="1:5" x14ac:dyDescent="0.2">
      <c r="A199" s="96">
        <v>39643</v>
      </c>
      <c r="B199" s="97">
        <v>1253.5</v>
      </c>
      <c r="C199" s="97">
        <v>1225.0098</v>
      </c>
      <c r="D199" s="97">
        <v>1253.5</v>
      </c>
      <c r="E199" s="97">
        <v>1228.2998</v>
      </c>
    </row>
    <row r="200" spans="1:5" x14ac:dyDescent="0.2">
      <c r="A200" s="96">
        <v>39644</v>
      </c>
      <c r="B200" s="97">
        <v>1234.3501000000001</v>
      </c>
      <c r="C200" s="97">
        <v>1200.4399000000001</v>
      </c>
      <c r="D200" s="97">
        <v>1215.52</v>
      </c>
      <c r="E200" s="97">
        <v>1214.9099000000001</v>
      </c>
    </row>
    <row r="201" spans="1:5" x14ac:dyDescent="0.2">
      <c r="A201" s="96">
        <v>39645</v>
      </c>
      <c r="B201" s="97">
        <v>1245.52</v>
      </c>
      <c r="C201" s="97">
        <v>1211.3898999999999</v>
      </c>
      <c r="D201" s="97">
        <v>1214.5</v>
      </c>
      <c r="E201" s="97">
        <v>1245.3598999999999</v>
      </c>
    </row>
    <row r="202" spans="1:5" x14ac:dyDescent="0.2">
      <c r="A202" s="96">
        <v>39646</v>
      </c>
      <c r="B202" s="97">
        <v>1262.3100999999999</v>
      </c>
      <c r="C202" s="97">
        <v>1241.49</v>
      </c>
      <c r="D202" s="97">
        <v>1251.3898999999999</v>
      </c>
      <c r="E202" s="97">
        <v>1260.3198</v>
      </c>
    </row>
    <row r="203" spans="1:5" x14ac:dyDescent="0.2">
      <c r="A203" s="96">
        <v>39647</v>
      </c>
      <c r="B203" s="97">
        <v>1262.23</v>
      </c>
      <c r="C203" s="97">
        <v>1251.8098</v>
      </c>
      <c r="D203" s="97">
        <v>1262.23</v>
      </c>
      <c r="E203" s="97">
        <v>1260.6799000000001</v>
      </c>
    </row>
    <row r="204" spans="1:5" x14ac:dyDescent="0.2">
      <c r="A204" s="96">
        <v>39650</v>
      </c>
      <c r="B204" s="97">
        <v>1267.74</v>
      </c>
      <c r="C204" s="97">
        <v>1255.7</v>
      </c>
      <c r="D204" s="97">
        <v>1264.6699000000001</v>
      </c>
      <c r="E204" s="97">
        <v>1260</v>
      </c>
    </row>
    <row r="205" spans="1:5" x14ac:dyDescent="0.2">
      <c r="A205" s="96">
        <v>39651</v>
      </c>
      <c r="B205" s="97">
        <v>1277.4199000000001</v>
      </c>
      <c r="C205" s="97">
        <v>1248.8298</v>
      </c>
      <c r="D205" s="97">
        <v>1251.45</v>
      </c>
      <c r="E205" s="97">
        <v>1277</v>
      </c>
    </row>
    <row r="206" spans="1:5" x14ac:dyDescent="0.2">
      <c r="A206" s="96">
        <v>39652</v>
      </c>
      <c r="B206" s="97">
        <v>1291.1699000000001</v>
      </c>
      <c r="C206" s="97">
        <v>1276.0598</v>
      </c>
      <c r="D206" s="97">
        <v>1280.28</v>
      </c>
      <c r="E206" s="97">
        <v>1282.1899000000001</v>
      </c>
    </row>
    <row r="207" spans="1:5" x14ac:dyDescent="0.2">
      <c r="A207" s="96">
        <v>39653</v>
      </c>
      <c r="B207" s="97">
        <v>1283.22</v>
      </c>
      <c r="C207" s="97">
        <v>1251.48</v>
      </c>
      <c r="D207" s="97">
        <v>1282.95</v>
      </c>
      <c r="E207" s="97">
        <v>1252.5398</v>
      </c>
    </row>
    <row r="208" spans="1:5" x14ac:dyDescent="0.2">
      <c r="A208" s="96">
        <v>39654</v>
      </c>
      <c r="B208" s="97">
        <v>1263.3300999999999</v>
      </c>
      <c r="C208" s="97">
        <v>1251.75</v>
      </c>
      <c r="D208" s="97">
        <v>1259.73</v>
      </c>
      <c r="E208" s="97">
        <v>1257.7598</v>
      </c>
    </row>
    <row r="209" spans="1:5" x14ac:dyDescent="0.2">
      <c r="A209" s="96">
        <v>39657</v>
      </c>
      <c r="B209" s="97">
        <v>1260.0900999999999</v>
      </c>
      <c r="C209" s="97">
        <v>1234.3698999999999</v>
      </c>
      <c r="D209" s="97">
        <v>1254.6699000000001</v>
      </c>
      <c r="E209" s="97">
        <v>1234.3698999999999</v>
      </c>
    </row>
    <row r="210" spans="1:5" x14ac:dyDescent="0.2">
      <c r="A210" s="96">
        <v>39658</v>
      </c>
      <c r="B210" s="97">
        <v>1263.2</v>
      </c>
      <c r="C210" s="97">
        <v>1236.3798999999999</v>
      </c>
      <c r="D210" s="97">
        <v>1240.1001000000001</v>
      </c>
      <c r="E210" s="97">
        <v>1263.2</v>
      </c>
    </row>
    <row r="211" spans="1:5" x14ac:dyDescent="0.2">
      <c r="A211" s="96">
        <v>39659</v>
      </c>
      <c r="B211" s="97">
        <v>1284.3300999999999</v>
      </c>
      <c r="C211" s="97">
        <v>1264.5198</v>
      </c>
      <c r="D211" s="97">
        <v>1269.5600999999999</v>
      </c>
      <c r="E211" s="97">
        <v>1284.2598</v>
      </c>
    </row>
    <row r="212" spans="1:5" x14ac:dyDescent="0.2">
      <c r="A212" s="96">
        <v>39660</v>
      </c>
      <c r="B212" s="97">
        <v>1284.9299000000001</v>
      </c>
      <c r="C212" s="97">
        <v>1265.97</v>
      </c>
      <c r="D212" s="97">
        <v>1271.6599000000001</v>
      </c>
      <c r="E212" s="97">
        <v>1267.3798999999999</v>
      </c>
    </row>
    <row r="213" spans="1:5" x14ac:dyDescent="0.2">
      <c r="A213" s="96">
        <v>39661</v>
      </c>
      <c r="B213" s="97">
        <v>1270.52</v>
      </c>
      <c r="C213" s="97">
        <v>1254.5398</v>
      </c>
      <c r="D213" s="97">
        <v>1270.52</v>
      </c>
      <c r="E213" s="97">
        <v>1260.3098</v>
      </c>
    </row>
    <row r="214" spans="1:5" x14ac:dyDescent="0.2">
      <c r="A214" s="96">
        <v>39664</v>
      </c>
      <c r="B214" s="97">
        <v>1260.49</v>
      </c>
      <c r="C214" s="97">
        <v>1247.45</v>
      </c>
      <c r="D214" s="97">
        <v>1258.0700999999999</v>
      </c>
      <c r="E214" s="97">
        <v>1249.0098</v>
      </c>
    </row>
    <row r="215" spans="1:5" x14ac:dyDescent="0.2">
      <c r="A215" s="96">
        <v>39665</v>
      </c>
      <c r="B215" s="97">
        <v>1284.8798999999999</v>
      </c>
      <c r="C215" s="97">
        <v>1254.6699000000001</v>
      </c>
      <c r="D215" s="97">
        <v>1254.8701000000001</v>
      </c>
      <c r="E215" s="97">
        <v>1284.8798999999999</v>
      </c>
    </row>
    <row r="216" spans="1:5" x14ac:dyDescent="0.2">
      <c r="A216" s="96">
        <v>39666</v>
      </c>
      <c r="B216" s="97">
        <v>1291.6699000000001</v>
      </c>
      <c r="C216" s="97">
        <v>1276</v>
      </c>
      <c r="D216" s="97">
        <v>1279.8798999999999</v>
      </c>
      <c r="E216" s="97">
        <v>1289.1899000000001</v>
      </c>
    </row>
    <row r="217" spans="1:5" x14ac:dyDescent="0.2">
      <c r="A217" s="96">
        <v>39667</v>
      </c>
      <c r="B217" s="97">
        <v>1286.51</v>
      </c>
      <c r="C217" s="97">
        <v>1264.2898</v>
      </c>
      <c r="D217" s="97">
        <v>1279.5700999999999</v>
      </c>
      <c r="E217" s="97">
        <v>1266.0698</v>
      </c>
    </row>
    <row r="218" spans="1:5" x14ac:dyDescent="0.2">
      <c r="A218" s="96">
        <v>39668</v>
      </c>
      <c r="B218" s="97">
        <v>1297.8501000000001</v>
      </c>
      <c r="C218" s="97">
        <v>1262.1098999999999</v>
      </c>
      <c r="D218" s="97">
        <v>1263.6799000000001</v>
      </c>
      <c r="E218" s="97">
        <v>1296.3198</v>
      </c>
    </row>
    <row r="219" spans="1:5" x14ac:dyDescent="0.2">
      <c r="A219" s="96">
        <v>39671</v>
      </c>
      <c r="B219" s="97">
        <v>1313.1498999999999</v>
      </c>
      <c r="C219" s="97">
        <v>1291.4099000000001</v>
      </c>
      <c r="D219" s="97">
        <v>1293.73</v>
      </c>
      <c r="E219" s="97">
        <v>1305.3198</v>
      </c>
    </row>
    <row r="220" spans="1:5" x14ac:dyDescent="0.2">
      <c r="A220" s="96">
        <v>39672</v>
      </c>
      <c r="B220" s="97">
        <v>1304.79</v>
      </c>
      <c r="C220" s="97">
        <v>1285.6398999999999</v>
      </c>
      <c r="D220" s="97">
        <v>1300.6799000000001</v>
      </c>
      <c r="E220" s="97">
        <v>1289.5898</v>
      </c>
    </row>
    <row r="221" spans="1:5" x14ac:dyDescent="0.2">
      <c r="A221" s="96">
        <v>39673</v>
      </c>
      <c r="B221" s="97">
        <v>1294.03</v>
      </c>
      <c r="C221" s="97">
        <v>1274.8598999999999</v>
      </c>
      <c r="D221" s="97">
        <v>1285.22</v>
      </c>
      <c r="E221" s="97">
        <v>1285.8298</v>
      </c>
    </row>
    <row r="222" spans="1:5" x14ac:dyDescent="0.2">
      <c r="A222" s="96">
        <v>39674</v>
      </c>
      <c r="B222" s="97">
        <v>1300.1101000000001</v>
      </c>
      <c r="C222" s="97">
        <v>1276.8398</v>
      </c>
      <c r="D222" s="97">
        <v>1274.99</v>
      </c>
      <c r="E222" s="97">
        <v>1292.9299000000001</v>
      </c>
    </row>
    <row r="223" spans="1:5" x14ac:dyDescent="0.2">
      <c r="A223" s="96">
        <v>39675</v>
      </c>
      <c r="B223" s="97">
        <v>1302.0500999999999</v>
      </c>
      <c r="C223" s="97">
        <v>1290.74</v>
      </c>
      <c r="D223" s="97">
        <v>1294.49</v>
      </c>
      <c r="E223" s="97">
        <v>1298.2</v>
      </c>
    </row>
    <row r="224" spans="1:5" x14ac:dyDescent="0.2">
      <c r="A224" s="96">
        <v>39678</v>
      </c>
      <c r="B224" s="97">
        <v>1300.22</v>
      </c>
      <c r="C224" s="97">
        <v>1274.5098</v>
      </c>
      <c r="D224" s="97">
        <v>1299.98</v>
      </c>
      <c r="E224" s="97">
        <v>1278.5998999999999</v>
      </c>
    </row>
    <row r="225" spans="1:5" x14ac:dyDescent="0.2">
      <c r="A225" s="96">
        <v>39679</v>
      </c>
      <c r="B225" s="97">
        <v>1276.6498999999999</v>
      </c>
      <c r="C225" s="97">
        <v>1263.1098999999999</v>
      </c>
      <c r="D225" s="97">
        <v>1270.1799000000001</v>
      </c>
      <c r="E225" s="97">
        <v>1266.6899000000001</v>
      </c>
    </row>
    <row r="226" spans="1:5" x14ac:dyDescent="0.2">
      <c r="A226" s="96">
        <v>39680</v>
      </c>
      <c r="B226" s="97">
        <v>1276.01</v>
      </c>
      <c r="C226" s="97">
        <v>1261.1599000000001</v>
      </c>
      <c r="D226" s="97">
        <v>1271.4399000000001</v>
      </c>
      <c r="E226" s="97">
        <v>1274.5398</v>
      </c>
    </row>
    <row r="227" spans="1:5" x14ac:dyDescent="0.2">
      <c r="A227" s="96">
        <v>39681</v>
      </c>
      <c r="B227" s="97">
        <v>1281.3998999999999</v>
      </c>
      <c r="C227" s="97">
        <v>1265.22</v>
      </c>
      <c r="D227" s="97">
        <v>1266.1398999999999</v>
      </c>
      <c r="E227" s="97">
        <v>1277.72</v>
      </c>
    </row>
    <row r="228" spans="1:5" x14ac:dyDescent="0.2">
      <c r="A228" s="96">
        <v>39682</v>
      </c>
      <c r="B228" s="97">
        <v>1293.0900999999999</v>
      </c>
      <c r="C228" s="97">
        <v>1277.5898</v>
      </c>
      <c r="D228" s="97">
        <v>1282.9199000000001</v>
      </c>
      <c r="E228" s="97">
        <v>1292.2</v>
      </c>
    </row>
    <row r="229" spans="1:5" x14ac:dyDescent="0.2">
      <c r="A229" s="96">
        <v>39685</v>
      </c>
      <c r="B229" s="97">
        <v>1290.47</v>
      </c>
      <c r="C229" s="97">
        <v>1264.8698999999999</v>
      </c>
      <c r="D229" s="97">
        <v>1284.71</v>
      </c>
      <c r="E229" s="97">
        <v>1266.8398</v>
      </c>
    </row>
    <row r="230" spans="1:5" x14ac:dyDescent="0.2">
      <c r="A230" s="96">
        <v>39686</v>
      </c>
      <c r="B230" s="97">
        <v>1275.6498999999999</v>
      </c>
      <c r="C230" s="97">
        <v>1263.21</v>
      </c>
      <c r="D230" s="97">
        <v>1267.1498999999999</v>
      </c>
      <c r="E230" s="97">
        <v>1271.5098</v>
      </c>
    </row>
    <row r="231" spans="1:5" x14ac:dyDescent="0.2">
      <c r="A231" s="96">
        <v>39687</v>
      </c>
      <c r="B231" s="97">
        <v>1285.0500999999999</v>
      </c>
      <c r="C231" s="97">
        <v>1270.0298</v>
      </c>
      <c r="D231" s="97">
        <v>1272.5800999999999</v>
      </c>
      <c r="E231" s="97">
        <v>1281.6599000000001</v>
      </c>
    </row>
    <row r="232" spans="1:5" x14ac:dyDescent="0.2">
      <c r="A232" s="96">
        <v>39688</v>
      </c>
      <c r="B232" s="97">
        <v>1300.6799000000001</v>
      </c>
      <c r="C232" s="97">
        <v>1283.7898</v>
      </c>
      <c r="D232" s="97">
        <v>1288</v>
      </c>
      <c r="E232" s="97">
        <v>1300.6799000000001</v>
      </c>
    </row>
    <row r="233" spans="1:5" x14ac:dyDescent="0.2">
      <c r="A233" s="96">
        <v>39689</v>
      </c>
      <c r="B233" s="97">
        <v>1297.5900999999999</v>
      </c>
      <c r="C233" s="97">
        <v>1282.74</v>
      </c>
      <c r="D233" s="97">
        <v>1293.8200999999999</v>
      </c>
      <c r="E233" s="97">
        <v>1282.8298</v>
      </c>
    </row>
    <row r="234" spans="1:5" x14ac:dyDescent="0.2">
      <c r="A234" s="96">
        <v>39693</v>
      </c>
      <c r="B234" s="97">
        <v>1303.04</v>
      </c>
      <c r="C234" s="97">
        <v>1272.2</v>
      </c>
      <c r="D234" s="97">
        <v>1298.3300999999999</v>
      </c>
      <c r="E234" s="97">
        <v>1277.5798</v>
      </c>
    </row>
    <row r="235" spans="1:5" x14ac:dyDescent="0.2">
      <c r="A235" s="96">
        <v>39694</v>
      </c>
      <c r="B235" s="97">
        <v>1280.6001000000001</v>
      </c>
      <c r="C235" s="97">
        <v>1265.5898</v>
      </c>
      <c r="D235" s="97">
        <v>1275.03</v>
      </c>
      <c r="E235" s="97">
        <v>1274.98</v>
      </c>
    </row>
    <row r="236" spans="1:5" x14ac:dyDescent="0.2">
      <c r="A236" s="96">
        <v>39695</v>
      </c>
      <c r="B236" s="97">
        <v>1271.8000999999999</v>
      </c>
      <c r="C236" s="97">
        <v>1232.8298</v>
      </c>
      <c r="D236" s="97">
        <v>1266.0600999999999</v>
      </c>
      <c r="E236" s="97">
        <v>1236.8298</v>
      </c>
    </row>
    <row r="237" spans="1:5" x14ac:dyDescent="0.2">
      <c r="A237" s="96">
        <v>39696</v>
      </c>
      <c r="B237" s="97">
        <v>1244.9399000000001</v>
      </c>
      <c r="C237" s="97">
        <v>1217.23</v>
      </c>
      <c r="D237" s="97">
        <v>1228.9199000000001</v>
      </c>
      <c r="E237" s="97">
        <v>1242.3098</v>
      </c>
    </row>
    <row r="238" spans="1:5" x14ac:dyDescent="0.2">
      <c r="A238" s="96">
        <v>39699</v>
      </c>
      <c r="B238" s="97">
        <v>1274.4199000000001</v>
      </c>
      <c r="C238" s="97">
        <v>1247.1198999999999</v>
      </c>
      <c r="D238" s="97">
        <v>1274.4199000000001</v>
      </c>
      <c r="E238" s="97">
        <v>1267.7898</v>
      </c>
    </row>
    <row r="239" spans="1:5" x14ac:dyDescent="0.2">
      <c r="A239" s="96">
        <v>39700</v>
      </c>
      <c r="B239" s="97">
        <v>1268.6599000000001</v>
      </c>
      <c r="C239" s="97">
        <v>1224.5098</v>
      </c>
      <c r="D239" s="97">
        <v>1265.4099000000001</v>
      </c>
      <c r="E239" s="97">
        <v>1224.5098</v>
      </c>
    </row>
    <row r="240" spans="1:5" x14ac:dyDescent="0.2">
      <c r="A240" s="96">
        <v>39701</v>
      </c>
      <c r="B240" s="97">
        <v>1243.8998999999999</v>
      </c>
      <c r="C240" s="97">
        <v>1221.5998999999999</v>
      </c>
      <c r="D240" s="97">
        <v>1235.97</v>
      </c>
      <c r="E240" s="97">
        <v>1232.0398</v>
      </c>
    </row>
    <row r="241" spans="1:5" x14ac:dyDescent="0.2">
      <c r="A241" s="96">
        <v>39702</v>
      </c>
      <c r="B241" s="97">
        <v>1249.98</v>
      </c>
      <c r="C241" s="97">
        <v>1211.5398</v>
      </c>
      <c r="D241" s="97">
        <v>1214.9399000000001</v>
      </c>
      <c r="E241" s="97">
        <v>1249.0498</v>
      </c>
    </row>
    <row r="242" spans="1:5" x14ac:dyDescent="0.2">
      <c r="A242" s="96">
        <v>39703</v>
      </c>
      <c r="B242" s="97">
        <v>1255.0900999999999</v>
      </c>
      <c r="C242" s="97">
        <v>1233.8098</v>
      </c>
      <c r="D242" s="97">
        <v>1238.77</v>
      </c>
      <c r="E242" s="97">
        <v>1251.7</v>
      </c>
    </row>
    <row r="243" spans="1:5" x14ac:dyDescent="0.2">
      <c r="A243" s="96">
        <v>39706</v>
      </c>
      <c r="B243" s="97">
        <v>1250.9199000000001</v>
      </c>
      <c r="C243" s="97">
        <v>1192.7</v>
      </c>
      <c r="D243" s="97">
        <v>1213.1599000000001</v>
      </c>
      <c r="E243" s="97">
        <v>1192.7</v>
      </c>
    </row>
    <row r="244" spans="1:5" x14ac:dyDescent="0.2">
      <c r="A244" s="96">
        <v>39707</v>
      </c>
      <c r="B244" s="97">
        <v>1214.8400999999999</v>
      </c>
      <c r="C244" s="97">
        <v>1169.2798</v>
      </c>
      <c r="D244" s="97">
        <v>1169.28</v>
      </c>
      <c r="E244" s="97">
        <v>1213.5898</v>
      </c>
    </row>
    <row r="245" spans="1:5" x14ac:dyDescent="0.2">
      <c r="A245" s="96">
        <v>39708</v>
      </c>
      <c r="B245" s="97">
        <v>1210.3400999999999</v>
      </c>
      <c r="C245" s="97">
        <v>1155.8798999999999</v>
      </c>
      <c r="D245" s="97">
        <v>1189.8898999999999</v>
      </c>
      <c r="E245" s="97">
        <v>1156.3898999999999</v>
      </c>
    </row>
    <row r="246" spans="1:5" x14ac:dyDescent="0.2">
      <c r="A246" s="96">
        <v>39709</v>
      </c>
      <c r="B246" s="97">
        <v>1211.1398999999999</v>
      </c>
      <c r="C246" s="97">
        <v>1133.5</v>
      </c>
      <c r="D246" s="97">
        <v>1178.2</v>
      </c>
      <c r="E246" s="97">
        <v>1206.5098</v>
      </c>
    </row>
    <row r="247" spans="1:5" x14ac:dyDescent="0.2">
      <c r="A247" s="96">
        <v>39710</v>
      </c>
      <c r="B247" s="97">
        <v>1265.1201000000001</v>
      </c>
      <c r="C247" s="97">
        <v>1213.1098999999999</v>
      </c>
      <c r="D247" s="97">
        <v>1265.1201000000001</v>
      </c>
      <c r="E247" s="97">
        <v>1255.0798</v>
      </c>
    </row>
    <row r="248" spans="1:5" x14ac:dyDescent="0.2">
      <c r="A248" s="96">
        <v>39713</v>
      </c>
      <c r="B248" s="97">
        <v>1255.3701000000001</v>
      </c>
      <c r="C248" s="97">
        <v>1205.6098999999999</v>
      </c>
      <c r="D248" s="97">
        <v>1245.8701000000001</v>
      </c>
      <c r="E248" s="97">
        <v>1207.0898</v>
      </c>
    </row>
    <row r="249" spans="1:5" x14ac:dyDescent="0.2">
      <c r="A249" s="96">
        <v>39714</v>
      </c>
      <c r="B249" s="97">
        <v>1221.1498999999999</v>
      </c>
      <c r="C249" s="97">
        <v>1187.0598</v>
      </c>
      <c r="D249" s="97">
        <v>1210.4399000000001</v>
      </c>
      <c r="E249" s="97">
        <v>1188.22</v>
      </c>
    </row>
    <row r="250" spans="1:5" x14ac:dyDescent="0.2">
      <c r="A250" s="96">
        <v>39715</v>
      </c>
      <c r="B250" s="97">
        <v>1197.4099000000001</v>
      </c>
      <c r="C250" s="97">
        <v>1179.7898</v>
      </c>
      <c r="D250" s="97">
        <v>1187.46</v>
      </c>
      <c r="E250" s="97">
        <v>1185.8698999999999</v>
      </c>
    </row>
    <row r="251" spans="1:5" x14ac:dyDescent="0.2">
      <c r="A251" s="96">
        <v>39716</v>
      </c>
      <c r="B251" s="97">
        <v>1220.03</v>
      </c>
      <c r="C251" s="97">
        <v>1187.8698999999999</v>
      </c>
      <c r="D251" s="97">
        <v>1187.8701000000001</v>
      </c>
      <c r="E251" s="97">
        <v>1209.1799000000001</v>
      </c>
    </row>
    <row r="252" spans="1:5" x14ac:dyDescent="0.2">
      <c r="A252" s="96">
        <v>39717</v>
      </c>
      <c r="B252" s="97">
        <v>1215.77</v>
      </c>
      <c r="C252" s="97">
        <v>1187.5398</v>
      </c>
      <c r="D252" s="97">
        <v>1187.54</v>
      </c>
      <c r="E252" s="97">
        <v>1213.0098</v>
      </c>
    </row>
    <row r="253" spans="1:5" x14ac:dyDescent="0.2">
      <c r="A253" s="96">
        <v>39720</v>
      </c>
      <c r="B253" s="97">
        <v>1209.0700999999999</v>
      </c>
      <c r="C253" s="97">
        <v>1106.3898999999999</v>
      </c>
      <c r="D253" s="97">
        <v>1188.46</v>
      </c>
      <c r="E253" s="97">
        <v>1106.3898999999999</v>
      </c>
    </row>
    <row r="254" spans="1:5" x14ac:dyDescent="0.2">
      <c r="A254" s="96">
        <v>39721</v>
      </c>
      <c r="B254" s="97">
        <v>1168.0298</v>
      </c>
      <c r="C254" s="97">
        <v>1113.7798</v>
      </c>
      <c r="D254" s="97">
        <v>1135</v>
      </c>
      <c r="E254" s="97">
        <v>1166.3601000000001</v>
      </c>
    </row>
    <row r="255" spans="1:5" x14ac:dyDescent="0.2">
      <c r="A255" s="96">
        <v>39722</v>
      </c>
      <c r="B255" s="97">
        <v>1167.03</v>
      </c>
      <c r="C255" s="97">
        <v>1140.7698</v>
      </c>
      <c r="D255" s="97">
        <v>1154.7</v>
      </c>
      <c r="E255" s="97">
        <v>1161.0598</v>
      </c>
    </row>
    <row r="256" spans="1:5" x14ac:dyDescent="0.2">
      <c r="A256" s="96">
        <v>39723</v>
      </c>
      <c r="B256" s="97">
        <v>1160.6398999999999</v>
      </c>
      <c r="C256" s="97">
        <v>1111.4299000000001</v>
      </c>
      <c r="D256" s="97">
        <v>1150.8501000000001</v>
      </c>
      <c r="E256" s="97">
        <v>1114.2798</v>
      </c>
    </row>
    <row r="257" spans="1:5" x14ac:dyDescent="0.2">
      <c r="A257" s="96">
        <v>39724</v>
      </c>
      <c r="B257" s="97">
        <v>1153.8200999999999</v>
      </c>
      <c r="C257" s="97">
        <v>1098.1398999999999</v>
      </c>
      <c r="D257" s="97">
        <v>1128.3501000000001</v>
      </c>
      <c r="E257" s="97">
        <v>1099.23</v>
      </c>
    </row>
    <row r="258" spans="1:5" x14ac:dyDescent="0.2">
      <c r="A258" s="96">
        <v>39727</v>
      </c>
      <c r="B258" s="97">
        <v>1097.5600999999999</v>
      </c>
      <c r="C258" s="97">
        <v>1007.97</v>
      </c>
      <c r="D258" s="97">
        <v>1065.5900999999999</v>
      </c>
      <c r="E258" s="97">
        <v>1056.8898999999999</v>
      </c>
    </row>
    <row r="259" spans="1:5" x14ac:dyDescent="0.2">
      <c r="A259" s="96">
        <v>39728</v>
      </c>
      <c r="B259" s="97">
        <v>1072.9099000000001</v>
      </c>
      <c r="C259" s="97">
        <v>996.23</v>
      </c>
      <c r="D259" s="97">
        <v>1068.3300999999999</v>
      </c>
      <c r="E259" s="97">
        <v>996.23</v>
      </c>
    </row>
    <row r="260" spans="1:5" x14ac:dyDescent="0.2">
      <c r="A260" s="96">
        <v>39729</v>
      </c>
      <c r="B260" s="97">
        <v>1021.0601</v>
      </c>
      <c r="C260" s="97">
        <v>970.97</v>
      </c>
      <c r="D260" s="97">
        <v>966.15989999999999</v>
      </c>
      <c r="E260" s="97">
        <v>984.93989999999997</v>
      </c>
    </row>
    <row r="261" spans="1:5" x14ac:dyDescent="0.2">
      <c r="A261" s="96">
        <v>39730</v>
      </c>
      <c r="B261" s="97">
        <v>1005.25</v>
      </c>
      <c r="C261" s="97">
        <v>909.18989999999997</v>
      </c>
      <c r="D261" s="97">
        <v>998.22</v>
      </c>
      <c r="E261" s="97">
        <v>909.91989999999998</v>
      </c>
    </row>
    <row r="262" spans="1:5" x14ac:dyDescent="0.2">
      <c r="A262" s="96">
        <v>39731</v>
      </c>
      <c r="B262" s="97">
        <v>936.36009999999999</v>
      </c>
      <c r="C262" s="97">
        <v>839.7998</v>
      </c>
      <c r="D262" s="97">
        <v>866.33010000000002</v>
      </c>
      <c r="E262" s="97">
        <v>899.22</v>
      </c>
    </row>
    <row r="263" spans="1:5" x14ac:dyDescent="0.2">
      <c r="A263" s="96">
        <v>39734</v>
      </c>
      <c r="B263" s="97">
        <v>1006.9299</v>
      </c>
      <c r="C263" s="97">
        <v>912.75</v>
      </c>
      <c r="D263" s="97">
        <v>944.62009999999998</v>
      </c>
      <c r="E263" s="97">
        <v>1003.3499</v>
      </c>
    </row>
    <row r="264" spans="1:5" x14ac:dyDescent="0.2">
      <c r="A264" s="96">
        <v>39735</v>
      </c>
      <c r="B264" s="97">
        <v>1044.3100999999999</v>
      </c>
      <c r="C264" s="97">
        <v>972.06979999999999</v>
      </c>
      <c r="D264" s="97">
        <v>1049.6899000000001</v>
      </c>
      <c r="E264" s="97">
        <v>998.00980000000004</v>
      </c>
    </row>
    <row r="265" spans="1:5" x14ac:dyDescent="0.2">
      <c r="A265" s="96">
        <v>39736</v>
      </c>
      <c r="B265" s="97">
        <v>994.6001</v>
      </c>
      <c r="C265" s="97">
        <v>903.99</v>
      </c>
      <c r="D265" s="97">
        <v>975.22</v>
      </c>
      <c r="E265" s="97">
        <v>907.83979999999997</v>
      </c>
    </row>
    <row r="266" spans="1:5" x14ac:dyDescent="0.2">
      <c r="A266" s="96">
        <v>39737</v>
      </c>
      <c r="B266" s="97">
        <v>947.71</v>
      </c>
      <c r="C266" s="97">
        <v>865.82979999999998</v>
      </c>
      <c r="D266" s="97">
        <v>912.04</v>
      </c>
      <c r="E266" s="97">
        <v>946.42989999999998</v>
      </c>
    </row>
    <row r="267" spans="1:5" x14ac:dyDescent="0.2">
      <c r="A267" s="96">
        <v>39738</v>
      </c>
      <c r="B267" s="97">
        <v>984.63990000000001</v>
      </c>
      <c r="C267" s="97">
        <v>918.74</v>
      </c>
      <c r="D267" s="97">
        <v>922.71</v>
      </c>
      <c r="E267" s="97">
        <v>940.5498</v>
      </c>
    </row>
    <row r="268" spans="1:5" x14ac:dyDescent="0.2">
      <c r="A268" s="96">
        <v>39741</v>
      </c>
      <c r="B268" s="97">
        <v>985.3999</v>
      </c>
      <c r="C268" s="97">
        <v>943.50980000000004</v>
      </c>
      <c r="D268" s="97">
        <v>954.91989999999998</v>
      </c>
      <c r="E268" s="97">
        <v>985.3999</v>
      </c>
    </row>
    <row r="269" spans="1:5" x14ac:dyDescent="0.2">
      <c r="A269" s="96">
        <v>39742</v>
      </c>
      <c r="B269" s="97">
        <v>985.43989999999997</v>
      </c>
      <c r="C269" s="97">
        <v>952.47</v>
      </c>
      <c r="D269" s="97">
        <v>971.04</v>
      </c>
      <c r="E269" s="97">
        <v>955.0498</v>
      </c>
    </row>
    <row r="270" spans="1:5" x14ac:dyDescent="0.2">
      <c r="A270" s="96">
        <v>39743</v>
      </c>
      <c r="B270" s="97">
        <v>951.66989999999998</v>
      </c>
      <c r="C270" s="97">
        <v>875.8098</v>
      </c>
      <c r="D270" s="97">
        <v>931.62009999999998</v>
      </c>
      <c r="E270" s="97">
        <v>896.77980000000002</v>
      </c>
    </row>
    <row r="271" spans="1:5" x14ac:dyDescent="0.2">
      <c r="A271" s="96">
        <v>39744</v>
      </c>
      <c r="B271" s="97">
        <v>922.83010000000002</v>
      </c>
      <c r="C271" s="97">
        <v>858.43989999999997</v>
      </c>
      <c r="D271" s="97">
        <v>904.11009999999999</v>
      </c>
      <c r="E271" s="97">
        <v>908.10990000000004</v>
      </c>
    </row>
    <row r="272" spans="1:5" x14ac:dyDescent="0.2">
      <c r="A272" s="96">
        <v>39745</v>
      </c>
      <c r="B272" s="97">
        <v>896.30010000000004</v>
      </c>
      <c r="C272" s="97">
        <v>852.84990000000005</v>
      </c>
      <c r="D272" s="97">
        <v>852.8501</v>
      </c>
      <c r="E272" s="97">
        <v>876.76980000000003</v>
      </c>
    </row>
    <row r="273" spans="1:5" x14ac:dyDescent="0.2">
      <c r="A273" s="96">
        <v>39748</v>
      </c>
      <c r="B273" s="97">
        <v>893.78</v>
      </c>
      <c r="C273" s="97">
        <v>846.75</v>
      </c>
      <c r="D273" s="97">
        <v>860.23</v>
      </c>
      <c r="E273" s="97">
        <v>848.91989999999998</v>
      </c>
    </row>
    <row r="274" spans="1:5" x14ac:dyDescent="0.2">
      <c r="A274" s="96">
        <v>39749</v>
      </c>
      <c r="B274" s="97">
        <v>940.51</v>
      </c>
      <c r="C274" s="97">
        <v>845.26980000000003</v>
      </c>
      <c r="D274" s="97">
        <v>873.12009999999998</v>
      </c>
      <c r="E274" s="97">
        <v>940.50980000000004</v>
      </c>
    </row>
    <row r="275" spans="1:5" x14ac:dyDescent="0.2">
      <c r="A275" s="96">
        <v>39750</v>
      </c>
      <c r="B275" s="97">
        <v>969.97</v>
      </c>
      <c r="C275" s="97">
        <v>922.25980000000004</v>
      </c>
      <c r="D275" s="97">
        <v>937.26</v>
      </c>
      <c r="E275" s="97">
        <v>930.08979999999997</v>
      </c>
    </row>
    <row r="276" spans="1:5" x14ac:dyDescent="0.2">
      <c r="A276" s="96">
        <v>39751</v>
      </c>
      <c r="B276" s="97">
        <v>963.23</v>
      </c>
      <c r="C276" s="97">
        <v>928.5</v>
      </c>
      <c r="D276" s="97">
        <v>958.09010000000001</v>
      </c>
      <c r="E276" s="97">
        <v>954.08979999999997</v>
      </c>
    </row>
    <row r="277" spans="1:5" x14ac:dyDescent="0.2">
      <c r="A277" s="96">
        <v>39752</v>
      </c>
      <c r="B277" s="97">
        <v>984.37990000000002</v>
      </c>
      <c r="C277" s="97">
        <v>944.58979999999997</v>
      </c>
      <c r="D277" s="97">
        <v>952.83010000000002</v>
      </c>
      <c r="E277" s="97">
        <v>968.75</v>
      </c>
    </row>
    <row r="278" spans="1:5" x14ac:dyDescent="0.2">
      <c r="A278" s="96">
        <v>39755</v>
      </c>
      <c r="B278" s="97">
        <v>975.57010000000002</v>
      </c>
      <c r="C278" s="97">
        <v>958.81979999999999</v>
      </c>
      <c r="D278" s="97">
        <v>968.24</v>
      </c>
      <c r="E278" s="97">
        <v>966.2998</v>
      </c>
    </row>
    <row r="279" spans="1:5" x14ac:dyDescent="0.2">
      <c r="A279" s="96">
        <v>39756</v>
      </c>
      <c r="B279" s="97">
        <v>1007.51</v>
      </c>
      <c r="C279" s="97">
        <v>971.3098</v>
      </c>
      <c r="D279" s="97">
        <v>988.87990000000002</v>
      </c>
      <c r="E279" s="97">
        <v>1005.75</v>
      </c>
    </row>
    <row r="280" spans="1:5" x14ac:dyDescent="0.2">
      <c r="A280" s="96">
        <v>39757</v>
      </c>
      <c r="B280" s="97">
        <v>1001.8401</v>
      </c>
      <c r="C280" s="97">
        <v>949.85990000000004</v>
      </c>
      <c r="D280" s="97">
        <v>991.23</v>
      </c>
      <c r="E280" s="97">
        <v>952.76980000000003</v>
      </c>
    </row>
    <row r="281" spans="1:5" x14ac:dyDescent="0.2">
      <c r="A281" s="96">
        <v>39758</v>
      </c>
      <c r="B281" s="97">
        <v>952.3999</v>
      </c>
      <c r="C281" s="97">
        <v>899.73</v>
      </c>
      <c r="D281" s="97">
        <v>942.74</v>
      </c>
      <c r="E281" s="97">
        <v>904.87990000000002</v>
      </c>
    </row>
    <row r="282" spans="1:5" x14ac:dyDescent="0.2">
      <c r="A282" s="96">
        <v>39759</v>
      </c>
      <c r="B282" s="97">
        <v>931.46</v>
      </c>
      <c r="C282" s="97">
        <v>906.8999</v>
      </c>
      <c r="D282" s="97">
        <v>914.66989999999998</v>
      </c>
      <c r="E282" s="97">
        <v>930.99</v>
      </c>
    </row>
    <row r="283" spans="1:5" x14ac:dyDescent="0.2">
      <c r="A283" s="96">
        <v>39762</v>
      </c>
      <c r="B283" s="97">
        <v>951.95</v>
      </c>
      <c r="C283" s="97">
        <v>907.47</v>
      </c>
      <c r="D283" s="97">
        <v>949.74</v>
      </c>
      <c r="E283" s="97">
        <v>919.21</v>
      </c>
    </row>
    <row r="284" spans="1:5" x14ac:dyDescent="0.2">
      <c r="A284" s="96">
        <v>39763</v>
      </c>
      <c r="B284" s="97">
        <v>917.1499</v>
      </c>
      <c r="C284" s="97">
        <v>884.8999</v>
      </c>
      <c r="D284" s="97">
        <v>905.5</v>
      </c>
      <c r="E284" s="97">
        <v>898.95</v>
      </c>
    </row>
    <row r="285" spans="1:5" x14ac:dyDescent="0.2">
      <c r="A285" s="96">
        <v>39764</v>
      </c>
      <c r="B285" s="97">
        <v>893.38990000000001</v>
      </c>
      <c r="C285" s="97">
        <v>850.48</v>
      </c>
      <c r="D285" s="97">
        <v>880.1499</v>
      </c>
      <c r="E285" s="97">
        <v>852.2998</v>
      </c>
    </row>
    <row r="286" spans="1:5" x14ac:dyDescent="0.2">
      <c r="A286" s="96">
        <v>39765</v>
      </c>
      <c r="B286" s="97">
        <v>913.01</v>
      </c>
      <c r="C286" s="97">
        <v>818.68989999999997</v>
      </c>
      <c r="D286" s="97">
        <v>857.06010000000003</v>
      </c>
      <c r="E286" s="97">
        <v>911.28980000000001</v>
      </c>
    </row>
    <row r="287" spans="1:5" x14ac:dyDescent="0.2">
      <c r="A287" s="96">
        <v>39766</v>
      </c>
      <c r="B287" s="97">
        <v>916.87990000000002</v>
      </c>
      <c r="C287" s="97">
        <v>869.87990000000002</v>
      </c>
      <c r="D287" s="97">
        <v>891.17989999999998</v>
      </c>
      <c r="E287" s="97">
        <v>873.28980000000001</v>
      </c>
    </row>
    <row r="288" spans="1:5" x14ac:dyDescent="0.2">
      <c r="A288" s="96">
        <v>39769</v>
      </c>
      <c r="B288" s="97">
        <v>882.29</v>
      </c>
      <c r="C288" s="97">
        <v>848.98</v>
      </c>
      <c r="D288" s="97">
        <v>862.09010000000001</v>
      </c>
      <c r="E288" s="97">
        <v>850.75</v>
      </c>
    </row>
    <row r="289" spans="1:5" x14ac:dyDescent="0.2">
      <c r="A289" s="96">
        <v>39770</v>
      </c>
      <c r="B289" s="97">
        <v>865.8999</v>
      </c>
      <c r="C289" s="97">
        <v>826.83979999999997</v>
      </c>
      <c r="D289" s="97">
        <v>849.31010000000003</v>
      </c>
      <c r="E289" s="97">
        <v>859.11990000000003</v>
      </c>
    </row>
    <row r="290" spans="1:5" x14ac:dyDescent="0.2">
      <c r="A290" s="96">
        <v>39771</v>
      </c>
      <c r="B290" s="97">
        <v>864.57010000000002</v>
      </c>
      <c r="C290" s="97">
        <v>806.17989999999998</v>
      </c>
      <c r="D290" s="97">
        <v>857.67989999999998</v>
      </c>
      <c r="E290" s="97">
        <v>806.57979999999998</v>
      </c>
    </row>
    <row r="291" spans="1:5" x14ac:dyDescent="0.2">
      <c r="A291" s="96">
        <v>39772</v>
      </c>
      <c r="B291" s="97">
        <v>820.52</v>
      </c>
      <c r="C291" s="97">
        <v>747.77980000000002</v>
      </c>
      <c r="D291" s="97">
        <v>795.68989999999997</v>
      </c>
      <c r="E291" s="97">
        <v>752.43989999999997</v>
      </c>
    </row>
    <row r="292" spans="1:5" x14ac:dyDescent="0.2">
      <c r="A292" s="96">
        <v>39773</v>
      </c>
      <c r="B292" s="97">
        <v>801.2</v>
      </c>
      <c r="C292" s="97">
        <v>741.01980000000003</v>
      </c>
      <c r="D292" s="97">
        <v>763.45</v>
      </c>
      <c r="E292" s="97">
        <v>800.02980000000002</v>
      </c>
    </row>
    <row r="293" spans="1:5" x14ac:dyDescent="0.2">
      <c r="A293" s="96">
        <v>39776</v>
      </c>
      <c r="B293" s="97">
        <v>865.6001</v>
      </c>
      <c r="C293" s="97">
        <v>801.2</v>
      </c>
      <c r="D293" s="97">
        <v>818.21</v>
      </c>
      <c r="E293" s="97">
        <v>851.8098</v>
      </c>
    </row>
    <row r="294" spans="1:5" x14ac:dyDescent="0.2">
      <c r="A294" s="96">
        <v>39777</v>
      </c>
      <c r="B294" s="97">
        <v>868.93989999999997</v>
      </c>
      <c r="C294" s="97">
        <v>834.99</v>
      </c>
      <c r="D294" s="97">
        <v>868.48</v>
      </c>
      <c r="E294" s="97">
        <v>857.38990000000001</v>
      </c>
    </row>
    <row r="295" spans="1:5" x14ac:dyDescent="0.2">
      <c r="A295" s="96">
        <v>39778</v>
      </c>
      <c r="B295" s="97">
        <v>887.67989999999998</v>
      </c>
      <c r="C295" s="97">
        <v>841.36990000000003</v>
      </c>
      <c r="D295" s="97">
        <v>840.67989999999998</v>
      </c>
      <c r="E295" s="97">
        <v>887.67989999999998</v>
      </c>
    </row>
    <row r="296" spans="1:5" x14ac:dyDescent="0.2">
      <c r="A296" s="96">
        <v>39780</v>
      </c>
      <c r="B296" s="97">
        <v>896.25</v>
      </c>
      <c r="C296" s="97">
        <v>881.21</v>
      </c>
      <c r="D296" s="97">
        <v>883.42989999999998</v>
      </c>
      <c r="E296" s="97">
        <v>896.24</v>
      </c>
    </row>
    <row r="297" spans="1:5" x14ac:dyDescent="0.2">
      <c r="A297" s="96">
        <v>39783</v>
      </c>
      <c r="B297" s="97">
        <v>888.61009999999999</v>
      </c>
      <c r="C297" s="97">
        <v>815.68989999999997</v>
      </c>
      <c r="D297" s="97">
        <v>870.24</v>
      </c>
      <c r="E297" s="97">
        <v>816.21</v>
      </c>
    </row>
    <row r="298" spans="1:5" x14ac:dyDescent="0.2">
      <c r="A298" s="96">
        <v>39784</v>
      </c>
      <c r="B298" s="97">
        <v>850.54</v>
      </c>
      <c r="C298" s="97">
        <v>817.93989999999997</v>
      </c>
      <c r="D298" s="97">
        <v>831.73</v>
      </c>
      <c r="E298" s="97">
        <v>848.8098</v>
      </c>
    </row>
    <row r="299" spans="1:5" x14ac:dyDescent="0.2">
      <c r="A299" s="96">
        <v>39785</v>
      </c>
      <c r="B299" s="97">
        <v>873.12009999999998</v>
      </c>
      <c r="C299" s="97">
        <v>827.59990000000005</v>
      </c>
      <c r="D299" s="97">
        <v>827.92989999999998</v>
      </c>
      <c r="E299" s="97">
        <v>870.74</v>
      </c>
    </row>
    <row r="300" spans="1:5" x14ac:dyDescent="0.2">
      <c r="A300" s="96">
        <v>39786</v>
      </c>
      <c r="B300" s="97">
        <v>875.6001</v>
      </c>
      <c r="C300" s="97">
        <v>833.59990000000005</v>
      </c>
      <c r="D300" s="97">
        <v>855.96</v>
      </c>
      <c r="E300" s="97">
        <v>845.22</v>
      </c>
    </row>
    <row r="301" spans="1:5" x14ac:dyDescent="0.2">
      <c r="A301" s="96">
        <v>39787</v>
      </c>
      <c r="B301" s="97">
        <v>879.41989999999998</v>
      </c>
      <c r="C301" s="97">
        <v>818.40989999999999</v>
      </c>
      <c r="D301" s="97">
        <v>835.12009999999998</v>
      </c>
      <c r="E301" s="97">
        <v>876.06979999999999</v>
      </c>
    </row>
    <row r="302" spans="1:5" x14ac:dyDescent="0.2">
      <c r="A302" s="96">
        <v>39790</v>
      </c>
      <c r="B302" s="97">
        <v>918.57010000000002</v>
      </c>
      <c r="C302" s="97">
        <v>882.71</v>
      </c>
      <c r="D302" s="97">
        <v>898.02</v>
      </c>
      <c r="E302" s="97">
        <v>909.7</v>
      </c>
    </row>
    <row r="303" spans="1:5" x14ac:dyDescent="0.2">
      <c r="A303" s="96">
        <v>39791</v>
      </c>
      <c r="B303" s="97">
        <v>916.26</v>
      </c>
      <c r="C303" s="97">
        <v>885.37990000000002</v>
      </c>
      <c r="D303" s="97">
        <v>896.7</v>
      </c>
      <c r="E303" s="97">
        <v>888.66989999999998</v>
      </c>
    </row>
    <row r="304" spans="1:5" x14ac:dyDescent="0.2">
      <c r="A304" s="96">
        <v>39792</v>
      </c>
      <c r="B304" s="97">
        <v>908.27</v>
      </c>
      <c r="C304" s="97">
        <v>885.45</v>
      </c>
      <c r="D304" s="97">
        <v>897.2</v>
      </c>
      <c r="E304" s="97">
        <v>899.24</v>
      </c>
    </row>
    <row r="305" spans="1:5" x14ac:dyDescent="0.2">
      <c r="A305" s="96">
        <v>39793</v>
      </c>
      <c r="B305" s="97">
        <v>904.62990000000002</v>
      </c>
      <c r="C305" s="97">
        <v>868.73</v>
      </c>
      <c r="D305" s="97">
        <v>889.54</v>
      </c>
      <c r="E305" s="97">
        <v>873.58979999999997</v>
      </c>
    </row>
    <row r="306" spans="1:5" x14ac:dyDescent="0.2">
      <c r="A306" s="96">
        <v>39794</v>
      </c>
      <c r="B306" s="97">
        <v>883.24</v>
      </c>
      <c r="C306" s="97">
        <v>851.34990000000005</v>
      </c>
      <c r="D306" s="97">
        <v>848.74</v>
      </c>
      <c r="E306" s="97">
        <v>879.73</v>
      </c>
    </row>
    <row r="307" spans="1:5" x14ac:dyDescent="0.2">
      <c r="A307" s="96">
        <v>39797</v>
      </c>
      <c r="B307" s="97">
        <v>884.62990000000002</v>
      </c>
      <c r="C307" s="97">
        <v>857.72</v>
      </c>
      <c r="D307" s="97">
        <v>883.15989999999999</v>
      </c>
      <c r="E307" s="97">
        <v>868.56979999999999</v>
      </c>
    </row>
    <row r="308" spans="1:5" x14ac:dyDescent="0.2">
      <c r="A308" s="96">
        <v>39798</v>
      </c>
      <c r="B308" s="97">
        <v>914.65989999999999</v>
      </c>
      <c r="C308" s="97">
        <v>871.52980000000002</v>
      </c>
      <c r="D308" s="97">
        <v>875.3999</v>
      </c>
      <c r="E308" s="97">
        <v>913.17989999999998</v>
      </c>
    </row>
    <row r="309" spans="1:5" x14ac:dyDescent="0.2">
      <c r="A309" s="96">
        <v>39799</v>
      </c>
      <c r="B309" s="97">
        <v>918.8501</v>
      </c>
      <c r="C309" s="97">
        <v>895.93989999999997</v>
      </c>
      <c r="D309" s="97">
        <v>900.54</v>
      </c>
      <c r="E309" s="97">
        <v>904.41989999999998</v>
      </c>
    </row>
    <row r="310" spans="1:5" x14ac:dyDescent="0.2">
      <c r="A310" s="96">
        <v>39800</v>
      </c>
      <c r="B310" s="97">
        <v>911.02</v>
      </c>
      <c r="C310" s="97">
        <v>877.43989999999997</v>
      </c>
      <c r="D310" s="97">
        <v>907.96</v>
      </c>
      <c r="E310" s="97">
        <v>885.27980000000002</v>
      </c>
    </row>
    <row r="311" spans="1:5" x14ac:dyDescent="0.2">
      <c r="A311" s="96">
        <v>39801</v>
      </c>
      <c r="B311" s="97">
        <v>905.47</v>
      </c>
      <c r="C311" s="97">
        <v>883.01980000000003</v>
      </c>
      <c r="D311" s="97">
        <v>889.74</v>
      </c>
      <c r="E311" s="97">
        <v>887.87990000000002</v>
      </c>
    </row>
    <row r="312" spans="1:5" x14ac:dyDescent="0.2">
      <c r="A312" s="96">
        <v>39804</v>
      </c>
      <c r="B312" s="97">
        <v>887.37009999999998</v>
      </c>
      <c r="C312" s="97">
        <v>857.08979999999997</v>
      </c>
      <c r="D312" s="97">
        <v>888.33010000000002</v>
      </c>
      <c r="E312" s="97">
        <v>871.62990000000002</v>
      </c>
    </row>
    <row r="313" spans="1:5" x14ac:dyDescent="0.2">
      <c r="A313" s="96">
        <v>39805</v>
      </c>
      <c r="B313" s="97">
        <v>880.43989999999997</v>
      </c>
      <c r="C313" s="97">
        <v>860.09990000000005</v>
      </c>
      <c r="D313" s="97">
        <v>879.80010000000004</v>
      </c>
      <c r="E313" s="97">
        <v>863.15989999999999</v>
      </c>
    </row>
    <row r="314" spans="1:5" x14ac:dyDescent="0.2">
      <c r="A314" s="96">
        <v>39806</v>
      </c>
      <c r="B314" s="97">
        <v>869.79</v>
      </c>
      <c r="C314" s="97">
        <v>861.43989999999997</v>
      </c>
      <c r="D314" s="97">
        <v>863.73</v>
      </c>
      <c r="E314" s="97">
        <v>868.1499</v>
      </c>
    </row>
    <row r="315" spans="1:5" x14ac:dyDescent="0.2">
      <c r="A315" s="96">
        <v>39808</v>
      </c>
      <c r="B315" s="97">
        <v>873.74</v>
      </c>
      <c r="C315" s="97">
        <v>866.51980000000003</v>
      </c>
      <c r="D315" s="97">
        <v>872.03</v>
      </c>
      <c r="E315" s="97">
        <v>872.7998</v>
      </c>
    </row>
    <row r="316" spans="1:5" x14ac:dyDescent="0.2">
      <c r="A316" s="96">
        <v>39811</v>
      </c>
      <c r="B316" s="97">
        <v>873.76</v>
      </c>
      <c r="C316" s="97">
        <v>857.06979999999999</v>
      </c>
      <c r="D316" s="97">
        <v>873.76</v>
      </c>
      <c r="E316" s="97">
        <v>869.41989999999998</v>
      </c>
    </row>
    <row r="317" spans="1:5" x14ac:dyDescent="0.2">
      <c r="A317" s="96">
        <v>39812</v>
      </c>
      <c r="B317" s="97">
        <v>891.12009999999998</v>
      </c>
      <c r="C317" s="97">
        <v>870.57979999999998</v>
      </c>
      <c r="D317" s="97">
        <v>873.87009999999998</v>
      </c>
      <c r="E317" s="97">
        <v>890.63990000000001</v>
      </c>
    </row>
    <row r="318" spans="1:5" x14ac:dyDescent="0.2">
      <c r="A318" s="96">
        <v>39813</v>
      </c>
      <c r="B318" s="97">
        <v>910.32010000000002</v>
      </c>
      <c r="C318" s="97">
        <v>889.66989999999998</v>
      </c>
      <c r="D318" s="97">
        <v>890.22</v>
      </c>
      <c r="E318" s="97">
        <v>903.25</v>
      </c>
    </row>
    <row r="319" spans="1:5" x14ac:dyDescent="0.2">
      <c r="A319" s="96">
        <v>39815</v>
      </c>
      <c r="B319" s="97">
        <v>934.73</v>
      </c>
      <c r="C319" s="97">
        <v>899.73</v>
      </c>
      <c r="D319" s="97">
        <v>904.61009999999999</v>
      </c>
      <c r="E319" s="97">
        <v>931.7998</v>
      </c>
    </row>
    <row r="320" spans="1:5" x14ac:dyDescent="0.2">
      <c r="A320" s="96">
        <v>39818</v>
      </c>
      <c r="B320" s="97">
        <v>936.62990000000002</v>
      </c>
      <c r="C320" s="97">
        <v>919.53</v>
      </c>
      <c r="D320" s="97">
        <v>549.33010000000002</v>
      </c>
      <c r="E320" s="97">
        <v>927.45</v>
      </c>
    </row>
    <row r="321" spans="1:5" x14ac:dyDescent="0.2">
      <c r="A321" s="96">
        <v>39819</v>
      </c>
      <c r="B321" s="97">
        <v>943.8501</v>
      </c>
      <c r="C321" s="97">
        <v>927.27980000000002</v>
      </c>
      <c r="D321" s="97">
        <v>937.33010000000002</v>
      </c>
      <c r="E321" s="97">
        <v>934.7</v>
      </c>
    </row>
    <row r="322" spans="1:5" x14ac:dyDescent="0.2">
      <c r="A322" s="96">
        <v>39820</v>
      </c>
      <c r="B322" s="97">
        <v>927.45</v>
      </c>
      <c r="C322" s="97">
        <v>902.36990000000003</v>
      </c>
      <c r="D322" s="97">
        <v>917.87009999999998</v>
      </c>
      <c r="E322" s="97">
        <v>906.6499</v>
      </c>
    </row>
    <row r="323" spans="1:5" x14ac:dyDescent="0.2">
      <c r="A323" s="96">
        <v>39821</v>
      </c>
      <c r="B323" s="97">
        <v>910</v>
      </c>
      <c r="C323" s="97">
        <v>896.8098</v>
      </c>
      <c r="D323" s="97">
        <v>901.25</v>
      </c>
      <c r="E323" s="97">
        <v>909.73</v>
      </c>
    </row>
    <row r="324" spans="1:5" x14ac:dyDescent="0.2">
      <c r="A324" s="96">
        <v>39822</v>
      </c>
      <c r="B324" s="97">
        <v>911.92989999999998</v>
      </c>
      <c r="C324" s="97">
        <v>888.3098</v>
      </c>
      <c r="D324" s="97">
        <v>910.91989999999998</v>
      </c>
      <c r="E324" s="97">
        <v>890.34990000000005</v>
      </c>
    </row>
    <row r="325" spans="1:5" x14ac:dyDescent="0.2">
      <c r="A325" s="96">
        <v>39825</v>
      </c>
      <c r="B325" s="97">
        <v>890.3999</v>
      </c>
      <c r="C325" s="97">
        <v>864.31979999999999</v>
      </c>
      <c r="D325" s="97">
        <v>888.53</v>
      </c>
      <c r="E325" s="97">
        <v>870.25980000000004</v>
      </c>
    </row>
    <row r="326" spans="1:5" x14ac:dyDescent="0.2">
      <c r="A326" s="96">
        <v>39826</v>
      </c>
      <c r="B326" s="97">
        <v>877.02</v>
      </c>
      <c r="C326" s="97">
        <v>862.01980000000003</v>
      </c>
      <c r="D326" s="97">
        <v>867.38990000000001</v>
      </c>
      <c r="E326" s="97">
        <v>871.78980000000001</v>
      </c>
    </row>
    <row r="327" spans="1:5" x14ac:dyDescent="0.2">
      <c r="A327" s="96">
        <v>39827</v>
      </c>
      <c r="B327" s="97">
        <v>867.28</v>
      </c>
      <c r="C327" s="97">
        <v>836.92989999999998</v>
      </c>
      <c r="D327" s="97">
        <v>854.05010000000004</v>
      </c>
      <c r="E327" s="97">
        <v>842.61990000000003</v>
      </c>
    </row>
    <row r="328" spans="1:5" x14ac:dyDescent="0.2">
      <c r="A328" s="96">
        <v>39828</v>
      </c>
      <c r="B328" s="97">
        <v>851.59010000000001</v>
      </c>
      <c r="C328" s="97">
        <v>817.03980000000001</v>
      </c>
      <c r="D328" s="97">
        <v>840.45</v>
      </c>
      <c r="E328" s="97">
        <v>843.74</v>
      </c>
    </row>
    <row r="329" spans="1:5" x14ac:dyDescent="0.2">
      <c r="A329" s="96">
        <v>39829</v>
      </c>
      <c r="B329" s="97">
        <v>858.12990000000002</v>
      </c>
      <c r="C329" s="97">
        <v>830.65989999999999</v>
      </c>
      <c r="D329" s="97">
        <v>858.12990000000002</v>
      </c>
      <c r="E329" s="97">
        <v>850.11990000000003</v>
      </c>
    </row>
    <row r="330" spans="1:5" x14ac:dyDescent="0.2">
      <c r="A330" s="96">
        <v>39833</v>
      </c>
      <c r="B330" s="97">
        <v>849.63990000000001</v>
      </c>
      <c r="C330" s="97">
        <v>804.47</v>
      </c>
      <c r="D330" s="97">
        <v>841.90989999999999</v>
      </c>
      <c r="E330" s="97">
        <v>805.22</v>
      </c>
    </row>
    <row r="331" spans="1:5" x14ac:dyDescent="0.2">
      <c r="A331" s="96">
        <v>39834</v>
      </c>
      <c r="B331" s="97">
        <v>841.72</v>
      </c>
      <c r="C331" s="97">
        <v>804.2998</v>
      </c>
      <c r="D331" s="97">
        <v>818.62990000000002</v>
      </c>
      <c r="E331" s="97">
        <v>840.24</v>
      </c>
    </row>
    <row r="332" spans="1:5" x14ac:dyDescent="0.2">
      <c r="A332" s="96">
        <v>39835</v>
      </c>
      <c r="B332" s="97">
        <v>839.74</v>
      </c>
      <c r="C332" s="97">
        <v>811.28980000000001</v>
      </c>
      <c r="D332" s="97">
        <v>820.3999</v>
      </c>
      <c r="E332" s="97">
        <v>827.5</v>
      </c>
    </row>
    <row r="333" spans="1:5" x14ac:dyDescent="0.2">
      <c r="A333" s="96">
        <v>39836</v>
      </c>
      <c r="B333" s="97">
        <v>838.61009999999999</v>
      </c>
      <c r="C333" s="97">
        <v>806.06979999999999</v>
      </c>
      <c r="D333" s="97">
        <v>808.80010000000004</v>
      </c>
      <c r="E333" s="97">
        <v>831.95</v>
      </c>
    </row>
    <row r="334" spans="1:5" x14ac:dyDescent="0.2">
      <c r="A334" s="96">
        <v>39839</v>
      </c>
      <c r="B334" s="97">
        <v>852.53</v>
      </c>
      <c r="C334" s="97">
        <v>827.68989999999997</v>
      </c>
      <c r="D334" s="97">
        <v>834.57010000000002</v>
      </c>
      <c r="E334" s="97">
        <v>836.56979999999999</v>
      </c>
    </row>
    <row r="335" spans="1:5" x14ac:dyDescent="0.2">
      <c r="A335" s="96">
        <v>39840</v>
      </c>
      <c r="B335" s="97">
        <v>850.45</v>
      </c>
      <c r="C335" s="97">
        <v>835.3999</v>
      </c>
      <c r="D335" s="97">
        <v>841.63990000000001</v>
      </c>
      <c r="E335" s="97">
        <v>845.71</v>
      </c>
    </row>
    <row r="336" spans="1:5" x14ac:dyDescent="0.2">
      <c r="A336" s="96">
        <v>39841</v>
      </c>
      <c r="B336" s="97">
        <v>877.86009999999999</v>
      </c>
      <c r="C336" s="97">
        <v>845.73</v>
      </c>
      <c r="D336" s="97">
        <v>863.81010000000003</v>
      </c>
      <c r="E336" s="97">
        <v>874.08979999999997</v>
      </c>
    </row>
    <row r="337" spans="1:5" x14ac:dyDescent="0.2">
      <c r="A337" s="96">
        <v>39842</v>
      </c>
      <c r="B337" s="97">
        <v>868.88990000000001</v>
      </c>
      <c r="C337" s="97">
        <v>844.1499</v>
      </c>
      <c r="D337" s="97">
        <v>859.30010000000004</v>
      </c>
      <c r="E337" s="97">
        <v>845.13990000000001</v>
      </c>
    </row>
    <row r="338" spans="1:5" x14ac:dyDescent="0.2">
      <c r="A338" s="96">
        <v>39843</v>
      </c>
      <c r="B338" s="97">
        <v>851.65989999999999</v>
      </c>
      <c r="C338" s="97">
        <v>821.66989999999998</v>
      </c>
      <c r="D338" s="97">
        <v>849.08010000000002</v>
      </c>
      <c r="E338" s="97">
        <v>825.87990000000002</v>
      </c>
    </row>
    <row r="339" spans="1:5" x14ac:dyDescent="0.2">
      <c r="A339" s="96">
        <v>39846</v>
      </c>
      <c r="B339" s="97">
        <v>830.78</v>
      </c>
      <c r="C339" s="97">
        <v>812.86990000000003</v>
      </c>
      <c r="D339" s="97">
        <v>815.11009999999999</v>
      </c>
      <c r="E339" s="97">
        <v>825.43989999999997</v>
      </c>
    </row>
    <row r="340" spans="1:5" x14ac:dyDescent="0.2">
      <c r="A340" s="96">
        <v>39847</v>
      </c>
      <c r="B340" s="97">
        <v>842.6001</v>
      </c>
      <c r="C340" s="97">
        <v>821.98</v>
      </c>
      <c r="D340" s="97">
        <v>830.41989999999998</v>
      </c>
      <c r="E340" s="97">
        <v>838.50980000000004</v>
      </c>
    </row>
    <row r="341" spans="1:5" x14ac:dyDescent="0.2">
      <c r="A341" s="96">
        <v>39848</v>
      </c>
      <c r="B341" s="97">
        <v>851.8501</v>
      </c>
      <c r="C341" s="97">
        <v>829.17989999999998</v>
      </c>
      <c r="D341" s="97">
        <v>841.58010000000002</v>
      </c>
      <c r="E341" s="97">
        <v>832.23</v>
      </c>
    </row>
    <row r="342" spans="1:5" x14ac:dyDescent="0.2">
      <c r="A342" s="96">
        <v>39849</v>
      </c>
      <c r="B342" s="97">
        <v>850.55010000000004</v>
      </c>
      <c r="C342" s="97">
        <v>819.90989999999999</v>
      </c>
      <c r="D342" s="97">
        <v>826.1001</v>
      </c>
      <c r="E342" s="97">
        <v>845.84990000000005</v>
      </c>
    </row>
    <row r="343" spans="1:5" x14ac:dyDescent="0.2">
      <c r="A343" s="96">
        <v>39850</v>
      </c>
      <c r="B343" s="97">
        <v>870.75</v>
      </c>
      <c r="C343" s="97">
        <v>845.41989999999998</v>
      </c>
      <c r="D343" s="97">
        <v>847.37009999999998</v>
      </c>
      <c r="E343" s="97">
        <v>868.59990000000005</v>
      </c>
    </row>
    <row r="344" spans="1:5" x14ac:dyDescent="0.2">
      <c r="A344" s="96">
        <v>39853</v>
      </c>
      <c r="B344" s="97">
        <v>875.01</v>
      </c>
      <c r="C344" s="97">
        <v>861.6499</v>
      </c>
      <c r="D344" s="97">
        <v>868.16989999999998</v>
      </c>
      <c r="E344" s="97">
        <v>869.88990000000001</v>
      </c>
    </row>
    <row r="345" spans="1:5" x14ac:dyDescent="0.2">
      <c r="A345" s="96">
        <v>39854</v>
      </c>
      <c r="B345" s="97">
        <v>868.05010000000004</v>
      </c>
      <c r="C345" s="97">
        <v>822.99</v>
      </c>
      <c r="D345" s="97">
        <v>861.98</v>
      </c>
      <c r="E345" s="97">
        <v>827.15989999999999</v>
      </c>
    </row>
    <row r="346" spans="1:5" x14ac:dyDescent="0.2">
      <c r="A346" s="96">
        <v>39855</v>
      </c>
      <c r="B346" s="97">
        <v>838.22</v>
      </c>
      <c r="C346" s="97">
        <v>822.2998</v>
      </c>
      <c r="D346" s="97">
        <v>833.36009999999999</v>
      </c>
      <c r="E346" s="97">
        <v>833.74</v>
      </c>
    </row>
    <row r="347" spans="1:5" x14ac:dyDescent="0.2">
      <c r="A347" s="96">
        <v>39856</v>
      </c>
      <c r="B347" s="97">
        <v>835.48</v>
      </c>
      <c r="C347" s="97">
        <v>808.0598</v>
      </c>
      <c r="D347" s="97">
        <v>818.72</v>
      </c>
      <c r="E347" s="97">
        <v>835.18989999999997</v>
      </c>
    </row>
    <row r="348" spans="1:5" x14ac:dyDescent="0.2">
      <c r="A348" s="96">
        <v>39857</v>
      </c>
      <c r="B348" s="97">
        <v>839.42989999999998</v>
      </c>
      <c r="C348" s="97">
        <v>825.21</v>
      </c>
      <c r="D348" s="97">
        <v>832.8999</v>
      </c>
      <c r="E348" s="97">
        <v>826.83979999999997</v>
      </c>
    </row>
    <row r="349" spans="1:5" x14ac:dyDescent="0.2">
      <c r="A349" s="96">
        <v>39861</v>
      </c>
      <c r="B349" s="97">
        <v>818.61009999999999</v>
      </c>
      <c r="C349" s="97">
        <v>789.16989999999998</v>
      </c>
      <c r="D349" s="97">
        <v>803.11009999999999</v>
      </c>
      <c r="E349" s="97">
        <v>789.16989999999998</v>
      </c>
    </row>
    <row r="350" spans="1:5" x14ac:dyDescent="0.2">
      <c r="A350" s="96">
        <v>39862</v>
      </c>
      <c r="B350" s="97">
        <v>796.16989999999998</v>
      </c>
      <c r="C350" s="97">
        <v>780.42989999999998</v>
      </c>
      <c r="D350" s="97">
        <v>793.83010000000002</v>
      </c>
      <c r="E350" s="97">
        <v>788.41989999999998</v>
      </c>
    </row>
    <row r="351" spans="1:5" x14ac:dyDescent="0.2">
      <c r="A351" s="96">
        <v>39863</v>
      </c>
      <c r="B351" s="97">
        <v>797.58010000000002</v>
      </c>
      <c r="C351" s="97">
        <v>777.02980000000002</v>
      </c>
      <c r="D351" s="97">
        <v>795.18989999999997</v>
      </c>
      <c r="E351" s="97">
        <v>778.93989999999997</v>
      </c>
    </row>
    <row r="352" spans="1:5" x14ac:dyDescent="0.2">
      <c r="A352" s="96">
        <v>39864</v>
      </c>
      <c r="B352" s="97">
        <v>778.68989999999997</v>
      </c>
      <c r="C352" s="97">
        <v>754.25</v>
      </c>
      <c r="D352" s="97">
        <v>768.2</v>
      </c>
      <c r="E352" s="97">
        <v>770.0498</v>
      </c>
    </row>
    <row r="353" spans="1:5" x14ac:dyDescent="0.2">
      <c r="A353" s="96">
        <v>39867</v>
      </c>
      <c r="B353" s="97">
        <v>777.8501</v>
      </c>
      <c r="C353" s="97">
        <v>742.36990000000003</v>
      </c>
      <c r="D353" s="97">
        <v>777.52</v>
      </c>
      <c r="E353" s="97">
        <v>743.32979999999998</v>
      </c>
    </row>
    <row r="354" spans="1:5" x14ac:dyDescent="0.2">
      <c r="A354" s="96">
        <v>39868</v>
      </c>
      <c r="B354" s="97">
        <v>775.49</v>
      </c>
      <c r="C354" s="97">
        <v>744.68989999999997</v>
      </c>
      <c r="D354" s="97">
        <v>746.51</v>
      </c>
      <c r="E354" s="97">
        <v>773.13990000000001</v>
      </c>
    </row>
    <row r="355" spans="1:5" x14ac:dyDescent="0.2">
      <c r="A355" s="96">
        <v>39869</v>
      </c>
      <c r="B355" s="97">
        <v>780.12009999999998</v>
      </c>
      <c r="C355" s="97">
        <v>752.88990000000001</v>
      </c>
      <c r="D355" s="97">
        <v>767.62990000000002</v>
      </c>
      <c r="E355" s="97">
        <v>764.8999</v>
      </c>
    </row>
    <row r="356" spans="1:5" x14ac:dyDescent="0.2">
      <c r="A356" s="96">
        <v>39870</v>
      </c>
      <c r="B356" s="97">
        <v>779.41989999999998</v>
      </c>
      <c r="C356" s="97">
        <v>751.75</v>
      </c>
      <c r="D356" s="97">
        <v>775.23</v>
      </c>
      <c r="E356" s="97">
        <v>752.82979999999998</v>
      </c>
    </row>
    <row r="357" spans="1:5" x14ac:dyDescent="0.2">
      <c r="A357" s="96">
        <v>39871</v>
      </c>
      <c r="B357" s="97">
        <v>751.27</v>
      </c>
      <c r="C357" s="97">
        <v>734.51980000000003</v>
      </c>
      <c r="D357" s="97">
        <v>736.03</v>
      </c>
      <c r="E357" s="97">
        <v>735.08979999999997</v>
      </c>
    </row>
    <row r="358" spans="1:5" x14ac:dyDescent="0.2">
      <c r="A358" s="96">
        <v>39874</v>
      </c>
      <c r="B358" s="97">
        <v>729.57010000000002</v>
      </c>
      <c r="C358" s="97">
        <v>699.7</v>
      </c>
      <c r="D358" s="97">
        <v>719.75</v>
      </c>
      <c r="E358" s="97">
        <v>700.81979999999999</v>
      </c>
    </row>
    <row r="359" spans="1:5" x14ac:dyDescent="0.2">
      <c r="A359" s="96">
        <v>39875</v>
      </c>
      <c r="B359" s="97">
        <v>711.66989999999998</v>
      </c>
      <c r="C359" s="97">
        <v>692.2998</v>
      </c>
      <c r="D359" s="97">
        <v>710.15989999999999</v>
      </c>
      <c r="E359" s="97">
        <v>696.32979999999998</v>
      </c>
    </row>
    <row r="360" spans="1:5" x14ac:dyDescent="0.2">
      <c r="A360" s="96">
        <v>39876</v>
      </c>
      <c r="B360" s="97">
        <v>724.12009999999998</v>
      </c>
      <c r="C360" s="97">
        <v>698.59990000000005</v>
      </c>
      <c r="D360" s="97">
        <v>708.76</v>
      </c>
      <c r="E360" s="97">
        <v>712.86990000000003</v>
      </c>
    </row>
    <row r="361" spans="1:5" x14ac:dyDescent="0.2">
      <c r="A361" s="96">
        <v>39877</v>
      </c>
      <c r="B361" s="97">
        <v>708.27</v>
      </c>
      <c r="C361" s="97">
        <v>677.92989999999998</v>
      </c>
      <c r="D361" s="97">
        <v>697.41989999999998</v>
      </c>
      <c r="E361" s="97">
        <v>682.5498</v>
      </c>
    </row>
    <row r="362" spans="1:5" x14ac:dyDescent="0.2">
      <c r="A362" s="96">
        <v>39878</v>
      </c>
      <c r="B362" s="97">
        <v>699.09010000000001</v>
      </c>
      <c r="C362" s="97">
        <v>666.78980000000001</v>
      </c>
      <c r="D362" s="97">
        <v>688.17989999999998</v>
      </c>
      <c r="E362" s="97">
        <v>683.37990000000002</v>
      </c>
    </row>
    <row r="363" spans="1:5" x14ac:dyDescent="0.2">
      <c r="A363" s="96">
        <v>39881</v>
      </c>
      <c r="B363" s="97">
        <v>695.27</v>
      </c>
      <c r="C363" s="97">
        <v>672.87990000000002</v>
      </c>
      <c r="D363" s="97">
        <v>675.12990000000002</v>
      </c>
      <c r="E363" s="97">
        <v>676.52980000000002</v>
      </c>
    </row>
    <row r="364" spans="1:5" x14ac:dyDescent="0.2">
      <c r="A364" s="96">
        <v>39882</v>
      </c>
      <c r="B364" s="97">
        <v>719.6001</v>
      </c>
      <c r="C364" s="97">
        <v>679.27980000000002</v>
      </c>
      <c r="D364" s="97">
        <v>691.43989999999997</v>
      </c>
      <c r="E364" s="97">
        <v>719.59990000000005</v>
      </c>
    </row>
    <row r="365" spans="1:5" x14ac:dyDescent="0.2">
      <c r="A365" s="96">
        <v>39883</v>
      </c>
      <c r="B365" s="97">
        <v>731.91989999999998</v>
      </c>
      <c r="C365" s="97">
        <v>713.84990000000005</v>
      </c>
      <c r="D365" s="97">
        <v>724.34010000000001</v>
      </c>
      <c r="E365" s="97">
        <v>721.35990000000004</v>
      </c>
    </row>
    <row r="366" spans="1:5" x14ac:dyDescent="0.2">
      <c r="A366" s="96">
        <v>39884</v>
      </c>
      <c r="B366" s="97">
        <v>752.62990000000002</v>
      </c>
      <c r="C366" s="97">
        <v>714.75980000000004</v>
      </c>
      <c r="D366" s="97">
        <v>720.62009999999998</v>
      </c>
      <c r="E366" s="97">
        <v>750.74</v>
      </c>
    </row>
    <row r="367" spans="1:5" x14ac:dyDescent="0.2">
      <c r="A367" s="96">
        <v>39885</v>
      </c>
      <c r="B367" s="97">
        <v>758.29</v>
      </c>
      <c r="C367" s="97">
        <v>742.46</v>
      </c>
      <c r="D367" s="97">
        <v>755.38990000000001</v>
      </c>
      <c r="E367" s="97">
        <v>756.5498</v>
      </c>
    </row>
    <row r="368" spans="1:5" x14ac:dyDescent="0.2">
      <c r="A368" s="96">
        <v>39888</v>
      </c>
      <c r="B368" s="97">
        <v>774.53</v>
      </c>
      <c r="C368" s="97">
        <v>753.36990000000003</v>
      </c>
      <c r="D368" s="97">
        <v>764.5</v>
      </c>
      <c r="E368" s="97">
        <v>753.88990000000001</v>
      </c>
    </row>
    <row r="369" spans="1:5" x14ac:dyDescent="0.2">
      <c r="A369" s="96">
        <v>39889</v>
      </c>
      <c r="B369" s="97">
        <v>778.12009999999998</v>
      </c>
      <c r="C369" s="97">
        <v>749.92989999999998</v>
      </c>
      <c r="D369" s="97">
        <v>754.84010000000001</v>
      </c>
      <c r="E369" s="97">
        <v>778.11990000000003</v>
      </c>
    </row>
    <row r="370" spans="1:5" x14ac:dyDescent="0.2">
      <c r="A370" s="96">
        <v>39890</v>
      </c>
      <c r="B370" s="97">
        <v>803.04</v>
      </c>
      <c r="C370" s="97">
        <v>765.63990000000001</v>
      </c>
      <c r="D370" s="97">
        <v>772.08010000000002</v>
      </c>
      <c r="E370" s="97">
        <v>794.34990000000005</v>
      </c>
    </row>
    <row r="371" spans="1:5" x14ac:dyDescent="0.2">
      <c r="A371" s="96">
        <v>39891</v>
      </c>
      <c r="B371" s="97">
        <v>803.24</v>
      </c>
      <c r="C371" s="97">
        <v>781.81979999999999</v>
      </c>
      <c r="D371" s="97">
        <v>804.87009999999998</v>
      </c>
      <c r="E371" s="97">
        <v>784.03980000000001</v>
      </c>
    </row>
    <row r="372" spans="1:5" x14ac:dyDescent="0.2">
      <c r="A372" s="96">
        <v>39892</v>
      </c>
      <c r="B372" s="97">
        <v>788.90989999999999</v>
      </c>
      <c r="C372" s="97">
        <v>766.2</v>
      </c>
      <c r="D372" s="97">
        <v>789.3999</v>
      </c>
      <c r="E372" s="97">
        <v>768.53980000000001</v>
      </c>
    </row>
    <row r="373" spans="1:5" x14ac:dyDescent="0.2">
      <c r="A373" s="96">
        <v>39895</v>
      </c>
      <c r="B373" s="97">
        <v>823.37009999999998</v>
      </c>
      <c r="C373" s="97">
        <v>772.3098</v>
      </c>
      <c r="D373" s="97">
        <v>789.13990000000001</v>
      </c>
      <c r="E373" s="97">
        <v>822.91989999999998</v>
      </c>
    </row>
    <row r="374" spans="1:5" x14ac:dyDescent="0.2">
      <c r="A374" s="96">
        <v>39896</v>
      </c>
      <c r="B374" s="97">
        <v>823.6499</v>
      </c>
      <c r="C374" s="97">
        <v>805.48</v>
      </c>
      <c r="D374" s="97">
        <v>811.32010000000002</v>
      </c>
      <c r="E374" s="97">
        <v>806.11990000000003</v>
      </c>
    </row>
    <row r="375" spans="1:5" x14ac:dyDescent="0.2">
      <c r="A375" s="96">
        <v>39897</v>
      </c>
      <c r="B375" s="97">
        <v>826.78</v>
      </c>
      <c r="C375" s="97">
        <v>791.36990000000003</v>
      </c>
      <c r="D375" s="97">
        <v>811.83010000000002</v>
      </c>
      <c r="E375" s="97">
        <v>813.87990000000002</v>
      </c>
    </row>
    <row r="376" spans="1:5" x14ac:dyDescent="0.2">
      <c r="A376" s="96">
        <v>39898</v>
      </c>
      <c r="B376" s="97">
        <v>832.98</v>
      </c>
      <c r="C376" s="97">
        <v>814.0598</v>
      </c>
      <c r="D376" s="97">
        <v>822.53</v>
      </c>
      <c r="E376" s="97">
        <v>832.85990000000004</v>
      </c>
    </row>
    <row r="377" spans="1:5" x14ac:dyDescent="0.2">
      <c r="A377" s="96">
        <v>39899</v>
      </c>
      <c r="B377" s="97">
        <v>828.67989999999998</v>
      </c>
      <c r="C377" s="97">
        <v>813.42989999999998</v>
      </c>
      <c r="D377" s="97">
        <v>819.52</v>
      </c>
      <c r="E377" s="97">
        <v>815.93989999999997</v>
      </c>
    </row>
    <row r="378" spans="1:5" x14ac:dyDescent="0.2">
      <c r="A378" s="96">
        <v>39902</v>
      </c>
      <c r="B378" s="97">
        <v>809.07010000000002</v>
      </c>
      <c r="C378" s="97">
        <v>779.8098</v>
      </c>
      <c r="D378" s="97">
        <v>797.29</v>
      </c>
      <c r="E378" s="97">
        <v>787.52980000000002</v>
      </c>
    </row>
    <row r="379" spans="1:5" x14ac:dyDescent="0.2">
      <c r="A379" s="96">
        <v>39903</v>
      </c>
      <c r="B379" s="97">
        <v>810.48</v>
      </c>
      <c r="C379" s="97">
        <v>790.87990000000002</v>
      </c>
      <c r="D379" s="97">
        <v>795.83010000000002</v>
      </c>
      <c r="E379" s="97">
        <v>797.86990000000003</v>
      </c>
    </row>
    <row r="380" spans="1:5" x14ac:dyDescent="0.2">
      <c r="A380" s="96">
        <v>39904</v>
      </c>
      <c r="B380" s="97">
        <v>813.62009999999998</v>
      </c>
      <c r="C380" s="97">
        <v>783.31979999999999</v>
      </c>
      <c r="D380" s="97">
        <v>785.01</v>
      </c>
      <c r="E380" s="97">
        <v>811.07979999999998</v>
      </c>
    </row>
    <row r="381" spans="1:5" x14ac:dyDescent="0.2">
      <c r="A381" s="96">
        <v>39905</v>
      </c>
      <c r="B381" s="97">
        <v>845.61009999999999</v>
      </c>
      <c r="C381" s="97">
        <v>814.52980000000002</v>
      </c>
      <c r="D381" s="97">
        <v>830.65989999999999</v>
      </c>
      <c r="E381" s="97">
        <v>834.37990000000002</v>
      </c>
    </row>
    <row r="382" spans="1:5" x14ac:dyDescent="0.2">
      <c r="A382" s="96">
        <v>39906</v>
      </c>
      <c r="B382" s="97">
        <v>842.5</v>
      </c>
      <c r="C382" s="97">
        <v>826.7</v>
      </c>
      <c r="D382" s="97">
        <v>835.66989999999998</v>
      </c>
      <c r="E382" s="97">
        <v>842.5</v>
      </c>
    </row>
    <row r="383" spans="1:5" x14ac:dyDescent="0.2">
      <c r="A383" s="96">
        <v>39909</v>
      </c>
      <c r="B383" s="97">
        <v>839.75</v>
      </c>
      <c r="C383" s="97">
        <v>822.78980000000001</v>
      </c>
      <c r="D383" s="97">
        <v>832.49</v>
      </c>
      <c r="E383" s="97">
        <v>835.48</v>
      </c>
    </row>
    <row r="384" spans="1:5" x14ac:dyDescent="0.2">
      <c r="A384" s="96">
        <v>39910</v>
      </c>
      <c r="B384" s="97">
        <v>834.12009999999998</v>
      </c>
      <c r="C384" s="97">
        <v>814.52980000000002</v>
      </c>
      <c r="D384" s="97">
        <v>888.53</v>
      </c>
      <c r="E384" s="97">
        <v>815.5498</v>
      </c>
    </row>
    <row r="385" spans="1:5" x14ac:dyDescent="0.2">
      <c r="A385" s="96">
        <v>39911</v>
      </c>
      <c r="B385" s="97">
        <v>828.41989999999998</v>
      </c>
      <c r="C385" s="97">
        <v>814.83979999999997</v>
      </c>
      <c r="D385" s="97">
        <v>819.48</v>
      </c>
      <c r="E385" s="97">
        <v>825.15989999999999</v>
      </c>
    </row>
    <row r="386" spans="1:5" x14ac:dyDescent="0.2">
      <c r="A386" s="96">
        <v>39912</v>
      </c>
      <c r="B386" s="97">
        <v>856.90989999999999</v>
      </c>
      <c r="C386" s="97">
        <v>829.28980000000001</v>
      </c>
      <c r="D386" s="97">
        <v>845.37009999999998</v>
      </c>
      <c r="E386" s="97">
        <v>856.5598</v>
      </c>
    </row>
    <row r="387" spans="1:5" x14ac:dyDescent="0.2">
      <c r="A387" s="96">
        <v>39916</v>
      </c>
      <c r="B387" s="97">
        <v>864.31010000000003</v>
      </c>
      <c r="C387" s="97">
        <v>845.34990000000005</v>
      </c>
      <c r="D387" s="97">
        <v>847.32010000000002</v>
      </c>
      <c r="E387" s="97">
        <v>858.73</v>
      </c>
    </row>
    <row r="388" spans="1:5" x14ac:dyDescent="0.2">
      <c r="A388" s="96">
        <v>39917</v>
      </c>
      <c r="B388" s="97">
        <v>856.87990000000002</v>
      </c>
      <c r="C388" s="97">
        <v>840.25</v>
      </c>
      <c r="D388" s="97">
        <v>849.79</v>
      </c>
      <c r="E388" s="97">
        <v>841.5</v>
      </c>
    </row>
    <row r="389" spans="1:5" x14ac:dyDescent="0.2">
      <c r="A389" s="96">
        <v>39918</v>
      </c>
      <c r="B389" s="97">
        <v>852.92989999999998</v>
      </c>
      <c r="C389" s="97">
        <v>835.57979999999998</v>
      </c>
      <c r="D389" s="97">
        <v>837.65989999999999</v>
      </c>
      <c r="E389" s="97">
        <v>852.0598</v>
      </c>
    </row>
    <row r="390" spans="1:5" x14ac:dyDescent="0.2">
      <c r="A390" s="96">
        <v>39919</v>
      </c>
      <c r="B390" s="97">
        <v>870.3501</v>
      </c>
      <c r="C390" s="97">
        <v>847.03980000000001</v>
      </c>
      <c r="D390" s="97">
        <v>858.72</v>
      </c>
      <c r="E390" s="97">
        <v>865.2998</v>
      </c>
    </row>
    <row r="391" spans="1:5" x14ac:dyDescent="0.2">
      <c r="A391" s="96">
        <v>39920</v>
      </c>
      <c r="B391" s="97">
        <v>875.62990000000002</v>
      </c>
      <c r="C391" s="97">
        <v>860.86990000000003</v>
      </c>
      <c r="D391" s="97">
        <v>870.59010000000001</v>
      </c>
      <c r="E391" s="97">
        <v>869.59990000000005</v>
      </c>
    </row>
    <row r="392" spans="1:5" x14ac:dyDescent="0.2">
      <c r="A392" s="96">
        <v>39923</v>
      </c>
      <c r="B392" s="97">
        <v>868.27</v>
      </c>
      <c r="C392" s="97">
        <v>832.38990000000001</v>
      </c>
      <c r="D392" s="97">
        <v>854.1499</v>
      </c>
      <c r="E392" s="97">
        <v>832.38990000000001</v>
      </c>
    </row>
    <row r="393" spans="1:5" x14ac:dyDescent="0.2">
      <c r="A393" s="96">
        <v>39924</v>
      </c>
      <c r="B393" s="97">
        <v>850.09010000000001</v>
      </c>
      <c r="C393" s="97">
        <v>826.82979999999998</v>
      </c>
      <c r="D393" s="97">
        <v>827.46</v>
      </c>
      <c r="E393" s="97">
        <v>850.07979999999998</v>
      </c>
    </row>
    <row r="394" spans="1:5" x14ac:dyDescent="0.2">
      <c r="A394" s="96">
        <v>39925</v>
      </c>
      <c r="B394" s="97">
        <v>861.78</v>
      </c>
      <c r="C394" s="97">
        <v>840.56979999999999</v>
      </c>
      <c r="D394" s="97">
        <v>841.58010000000002</v>
      </c>
      <c r="E394" s="97">
        <v>843.5498</v>
      </c>
    </row>
    <row r="395" spans="1:5" x14ac:dyDescent="0.2">
      <c r="A395" s="96">
        <v>39926</v>
      </c>
      <c r="B395" s="97">
        <v>852.87009999999998</v>
      </c>
      <c r="C395" s="97">
        <v>835.45</v>
      </c>
      <c r="D395" s="97">
        <v>847.1499</v>
      </c>
      <c r="E395" s="97">
        <v>851.91989999999998</v>
      </c>
    </row>
    <row r="396" spans="1:5" x14ac:dyDescent="0.2">
      <c r="A396" s="96">
        <v>39927</v>
      </c>
      <c r="B396" s="97">
        <v>871.80010000000004</v>
      </c>
      <c r="C396" s="97">
        <v>853.90989999999999</v>
      </c>
      <c r="D396" s="97">
        <v>859.45</v>
      </c>
      <c r="E396" s="97">
        <v>866.23</v>
      </c>
    </row>
    <row r="397" spans="1:5" x14ac:dyDescent="0.2">
      <c r="A397" s="96">
        <v>39930</v>
      </c>
      <c r="B397" s="97">
        <v>868.83010000000002</v>
      </c>
      <c r="C397" s="97">
        <v>854.6499</v>
      </c>
      <c r="D397" s="97">
        <v>854.6499</v>
      </c>
      <c r="E397" s="97">
        <v>857.50980000000004</v>
      </c>
    </row>
    <row r="398" spans="1:5" x14ac:dyDescent="0.2">
      <c r="A398" s="96">
        <v>39931</v>
      </c>
      <c r="B398" s="97">
        <v>864.48</v>
      </c>
      <c r="C398" s="97">
        <v>847.11990000000003</v>
      </c>
      <c r="D398" s="97">
        <v>847.88990000000001</v>
      </c>
      <c r="E398" s="97">
        <v>855.15989999999999</v>
      </c>
    </row>
    <row r="399" spans="1:5" x14ac:dyDescent="0.2">
      <c r="A399" s="96">
        <v>39932</v>
      </c>
      <c r="B399" s="97">
        <v>882.06010000000003</v>
      </c>
      <c r="C399" s="97">
        <v>856.84990000000005</v>
      </c>
      <c r="D399" s="97">
        <v>862.16989999999998</v>
      </c>
      <c r="E399" s="97">
        <v>873.63990000000001</v>
      </c>
    </row>
    <row r="400" spans="1:5" x14ac:dyDescent="0.2">
      <c r="A400" s="96">
        <v>39933</v>
      </c>
      <c r="B400" s="97">
        <v>888.7</v>
      </c>
      <c r="C400" s="97">
        <v>868.50980000000004</v>
      </c>
      <c r="D400" s="97">
        <v>882.90989999999999</v>
      </c>
      <c r="E400" s="97">
        <v>872.8098</v>
      </c>
    </row>
    <row r="401" spans="1:5" x14ac:dyDescent="0.2">
      <c r="A401" s="96">
        <v>39934</v>
      </c>
      <c r="B401" s="97">
        <v>880.48</v>
      </c>
      <c r="C401" s="97">
        <v>866.09990000000005</v>
      </c>
      <c r="D401" s="97">
        <v>873</v>
      </c>
      <c r="E401" s="97">
        <v>877.51980000000003</v>
      </c>
    </row>
    <row r="402" spans="1:5" x14ac:dyDescent="0.2">
      <c r="A402" s="96">
        <v>39937</v>
      </c>
      <c r="B402" s="97">
        <v>907.8501</v>
      </c>
      <c r="C402" s="97">
        <v>879.21</v>
      </c>
      <c r="D402" s="97">
        <v>885.58010000000002</v>
      </c>
      <c r="E402" s="97">
        <v>907.24</v>
      </c>
    </row>
    <row r="403" spans="1:5" x14ac:dyDescent="0.2">
      <c r="A403" s="96">
        <v>39938</v>
      </c>
      <c r="B403" s="97">
        <v>907.7</v>
      </c>
      <c r="C403" s="97">
        <v>897.33979999999997</v>
      </c>
      <c r="D403" s="97">
        <v>904.86009999999999</v>
      </c>
      <c r="E403" s="97">
        <v>903.7998</v>
      </c>
    </row>
    <row r="404" spans="1:5" x14ac:dyDescent="0.2">
      <c r="A404" s="96">
        <v>39939</v>
      </c>
      <c r="B404" s="97">
        <v>920.28</v>
      </c>
      <c r="C404" s="97">
        <v>903.95</v>
      </c>
      <c r="D404" s="97">
        <v>914.48</v>
      </c>
      <c r="E404" s="97">
        <v>919.52980000000002</v>
      </c>
    </row>
    <row r="405" spans="1:5" x14ac:dyDescent="0.2">
      <c r="A405" s="96">
        <v>39940</v>
      </c>
      <c r="B405" s="97">
        <v>929.58010000000002</v>
      </c>
      <c r="C405" s="97">
        <v>901.35990000000004</v>
      </c>
      <c r="D405" s="97">
        <v>929.40989999999999</v>
      </c>
      <c r="E405" s="97">
        <v>907.38990000000001</v>
      </c>
    </row>
    <row r="406" spans="1:5" x14ac:dyDescent="0.2">
      <c r="A406" s="96">
        <v>39941</v>
      </c>
      <c r="B406" s="97">
        <v>930.16989999999998</v>
      </c>
      <c r="C406" s="97">
        <v>909.02980000000002</v>
      </c>
      <c r="D406" s="97">
        <v>919.22</v>
      </c>
      <c r="E406" s="97">
        <v>929.23</v>
      </c>
    </row>
    <row r="407" spans="1:5" x14ac:dyDescent="0.2">
      <c r="A407" s="96">
        <v>39944</v>
      </c>
      <c r="B407" s="97">
        <v>922.8999</v>
      </c>
      <c r="C407" s="97">
        <v>908.67989999999998</v>
      </c>
      <c r="D407" s="97">
        <v>913.36009999999999</v>
      </c>
      <c r="E407" s="97">
        <v>909.24</v>
      </c>
    </row>
    <row r="408" spans="1:5" x14ac:dyDescent="0.2">
      <c r="A408" s="96">
        <v>39945</v>
      </c>
      <c r="B408" s="97">
        <v>915.57010000000002</v>
      </c>
      <c r="C408" s="97">
        <v>896.46</v>
      </c>
      <c r="D408" s="97">
        <v>914.30010000000004</v>
      </c>
      <c r="E408" s="97">
        <v>908.34990000000005</v>
      </c>
    </row>
    <row r="409" spans="1:5" x14ac:dyDescent="0.2">
      <c r="A409" s="96">
        <v>39946</v>
      </c>
      <c r="B409" s="97">
        <v>905.3999</v>
      </c>
      <c r="C409" s="97">
        <v>882.7998</v>
      </c>
      <c r="D409" s="97">
        <v>894.27</v>
      </c>
      <c r="E409" s="97">
        <v>883.91989999999998</v>
      </c>
    </row>
    <row r="410" spans="1:5" x14ac:dyDescent="0.2">
      <c r="A410" s="96">
        <v>39947</v>
      </c>
      <c r="B410" s="97">
        <v>898.36009999999999</v>
      </c>
      <c r="C410" s="97">
        <v>882.51980000000003</v>
      </c>
      <c r="D410" s="97">
        <v>884.77</v>
      </c>
      <c r="E410" s="97">
        <v>893.06979999999999</v>
      </c>
    </row>
    <row r="411" spans="1:5" x14ac:dyDescent="0.2">
      <c r="A411" s="96">
        <v>39948</v>
      </c>
      <c r="B411" s="97">
        <v>896.97</v>
      </c>
      <c r="C411" s="97">
        <v>878.93989999999997</v>
      </c>
      <c r="D411" s="97">
        <v>891.06010000000003</v>
      </c>
      <c r="E411" s="97">
        <v>882.87990000000002</v>
      </c>
    </row>
    <row r="412" spans="1:5" x14ac:dyDescent="0.2">
      <c r="A412" s="96">
        <v>39951</v>
      </c>
      <c r="B412" s="97">
        <v>910</v>
      </c>
      <c r="C412" s="97">
        <v>886.06979999999999</v>
      </c>
      <c r="D412" s="97">
        <v>893.67989999999998</v>
      </c>
      <c r="E412" s="97">
        <v>909.71</v>
      </c>
    </row>
    <row r="413" spans="1:5" x14ac:dyDescent="0.2">
      <c r="A413" s="96">
        <v>39952</v>
      </c>
      <c r="B413" s="97">
        <v>916.38990000000001</v>
      </c>
      <c r="C413" s="97">
        <v>905.22</v>
      </c>
      <c r="D413" s="97">
        <v>909.03</v>
      </c>
      <c r="E413" s="97">
        <v>908.12990000000002</v>
      </c>
    </row>
    <row r="414" spans="1:5" x14ac:dyDescent="0.2">
      <c r="A414" s="96">
        <v>39953</v>
      </c>
      <c r="B414" s="97">
        <v>924.6001</v>
      </c>
      <c r="C414" s="97">
        <v>901.36990000000003</v>
      </c>
      <c r="D414" s="97">
        <v>917</v>
      </c>
      <c r="E414" s="97">
        <v>903.47</v>
      </c>
    </row>
    <row r="415" spans="1:5" x14ac:dyDescent="0.2">
      <c r="A415" s="96">
        <v>39954</v>
      </c>
      <c r="B415" s="97">
        <v>900.41989999999998</v>
      </c>
      <c r="C415" s="97">
        <v>879.60990000000004</v>
      </c>
      <c r="D415" s="97">
        <v>892.02</v>
      </c>
      <c r="E415" s="97">
        <v>888.32979999999998</v>
      </c>
    </row>
    <row r="416" spans="1:5" x14ac:dyDescent="0.2">
      <c r="A416" s="96">
        <v>39955</v>
      </c>
      <c r="B416" s="97">
        <v>896.6499</v>
      </c>
      <c r="C416" s="97">
        <v>883.75</v>
      </c>
      <c r="D416" s="97">
        <v>890.6499</v>
      </c>
      <c r="E416" s="97">
        <v>887</v>
      </c>
    </row>
    <row r="417" spans="1:5" x14ac:dyDescent="0.2">
      <c r="A417" s="96">
        <v>39959</v>
      </c>
      <c r="B417" s="97">
        <v>911.75980000000004</v>
      </c>
      <c r="C417" s="97">
        <v>881.46</v>
      </c>
      <c r="D417" s="97">
        <v>880.24</v>
      </c>
      <c r="E417" s="97">
        <v>910.32979999999998</v>
      </c>
    </row>
    <row r="418" spans="1:5" x14ac:dyDescent="0.2">
      <c r="A418" s="96">
        <v>39960</v>
      </c>
      <c r="B418" s="97">
        <v>913.84010000000001</v>
      </c>
      <c r="C418" s="97">
        <v>891.86990000000003</v>
      </c>
      <c r="D418" s="97">
        <v>911.02</v>
      </c>
      <c r="E418" s="97">
        <v>893.0598</v>
      </c>
    </row>
    <row r="419" spans="1:5" x14ac:dyDescent="0.2">
      <c r="A419" s="96">
        <v>39961</v>
      </c>
      <c r="B419" s="97">
        <v>909.45</v>
      </c>
      <c r="C419" s="97">
        <v>887.59990000000005</v>
      </c>
      <c r="D419" s="97">
        <v>899.67989999999998</v>
      </c>
      <c r="E419" s="97">
        <v>906.82979999999998</v>
      </c>
    </row>
    <row r="420" spans="1:5" x14ac:dyDescent="0.2">
      <c r="A420" s="96">
        <v>39962</v>
      </c>
      <c r="B420" s="97">
        <v>920.02</v>
      </c>
      <c r="C420" s="97">
        <v>903.5598</v>
      </c>
      <c r="D420" s="97">
        <v>911.62009999999998</v>
      </c>
      <c r="E420" s="97">
        <v>919.13990000000001</v>
      </c>
    </row>
    <row r="421" spans="1:5" x14ac:dyDescent="0.2">
      <c r="A421" s="96">
        <v>39965</v>
      </c>
      <c r="B421" s="97">
        <v>947.77</v>
      </c>
      <c r="C421" s="97">
        <v>923.25980000000004</v>
      </c>
      <c r="D421" s="97">
        <v>932.41989999999998</v>
      </c>
      <c r="E421" s="97">
        <v>942.86990000000003</v>
      </c>
    </row>
    <row r="422" spans="1:5" x14ac:dyDescent="0.2">
      <c r="A422" s="96">
        <v>39966</v>
      </c>
      <c r="B422" s="97">
        <v>949.37990000000002</v>
      </c>
      <c r="C422" s="97">
        <v>938.46</v>
      </c>
      <c r="D422" s="97">
        <v>939.87009999999998</v>
      </c>
      <c r="E422" s="97">
        <v>944.74</v>
      </c>
    </row>
    <row r="423" spans="1:5" x14ac:dyDescent="0.2">
      <c r="A423" s="96">
        <v>39967</v>
      </c>
      <c r="B423" s="97">
        <v>942.51</v>
      </c>
      <c r="C423" s="97">
        <v>923.84990000000005</v>
      </c>
      <c r="D423" s="97">
        <v>936.55010000000004</v>
      </c>
      <c r="E423" s="97">
        <v>931.75980000000004</v>
      </c>
    </row>
    <row r="424" spans="1:5" x14ac:dyDescent="0.2">
      <c r="A424" s="96">
        <v>39968</v>
      </c>
      <c r="B424" s="97">
        <v>942.47</v>
      </c>
      <c r="C424" s="97">
        <v>929.31979999999999</v>
      </c>
      <c r="D424" s="97">
        <v>935.88990000000001</v>
      </c>
      <c r="E424" s="97">
        <v>942.46</v>
      </c>
    </row>
    <row r="425" spans="1:5" x14ac:dyDescent="0.2">
      <c r="A425" s="96">
        <v>39969</v>
      </c>
      <c r="B425" s="97">
        <v>951.68989999999997</v>
      </c>
      <c r="C425" s="97">
        <v>934.12990000000002</v>
      </c>
      <c r="D425" s="97">
        <v>951.97</v>
      </c>
      <c r="E425" s="97">
        <v>940.08979999999997</v>
      </c>
    </row>
    <row r="426" spans="1:5" x14ac:dyDescent="0.2">
      <c r="A426" s="96">
        <v>39972</v>
      </c>
      <c r="B426" s="97">
        <v>946.33010000000002</v>
      </c>
      <c r="C426" s="97">
        <v>926.43989999999997</v>
      </c>
      <c r="D426" s="97">
        <v>934.27</v>
      </c>
      <c r="E426" s="97">
        <v>939.13990000000001</v>
      </c>
    </row>
    <row r="427" spans="1:5" x14ac:dyDescent="0.2">
      <c r="A427" s="96">
        <v>39973</v>
      </c>
      <c r="B427" s="97">
        <v>946.91989999999998</v>
      </c>
      <c r="C427" s="97">
        <v>936.1499</v>
      </c>
      <c r="D427" s="97">
        <v>943.37990000000002</v>
      </c>
      <c r="E427" s="97">
        <v>942.42989999999998</v>
      </c>
    </row>
    <row r="428" spans="1:5" x14ac:dyDescent="0.2">
      <c r="A428" s="96">
        <v>39974</v>
      </c>
      <c r="B428" s="97">
        <v>949.77</v>
      </c>
      <c r="C428" s="97">
        <v>927.97</v>
      </c>
      <c r="D428" s="97">
        <v>950.09010000000001</v>
      </c>
      <c r="E428" s="97">
        <v>939.1499</v>
      </c>
    </row>
    <row r="429" spans="1:5" x14ac:dyDescent="0.2">
      <c r="A429" s="96">
        <v>39975</v>
      </c>
      <c r="B429" s="97">
        <v>956.23</v>
      </c>
      <c r="C429" s="97">
        <v>939.03980000000001</v>
      </c>
      <c r="D429" s="97">
        <v>941.16989999999998</v>
      </c>
      <c r="E429" s="97">
        <v>944.88990000000001</v>
      </c>
    </row>
    <row r="430" spans="1:5" x14ac:dyDescent="0.2">
      <c r="A430" s="96">
        <v>39976</v>
      </c>
      <c r="B430" s="97">
        <v>946.30010000000004</v>
      </c>
      <c r="C430" s="97">
        <v>935.65989999999999</v>
      </c>
      <c r="D430" s="97">
        <v>939.25</v>
      </c>
      <c r="E430" s="97">
        <v>946.21</v>
      </c>
    </row>
    <row r="431" spans="1:5" x14ac:dyDescent="0.2">
      <c r="A431" s="96">
        <v>39979</v>
      </c>
      <c r="B431" s="97">
        <v>942.45</v>
      </c>
      <c r="C431" s="97">
        <v>919.6499</v>
      </c>
      <c r="D431" s="97">
        <v>934.87009999999998</v>
      </c>
      <c r="E431" s="97">
        <v>923.72</v>
      </c>
    </row>
    <row r="432" spans="1:5" x14ac:dyDescent="0.2">
      <c r="A432" s="96">
        <v>39980</v>
      </c>
      <c r="B432" s="97">
        <v>928</v>
      </c>
      <c r="C432" s="97">
        <v>911.59990000000005</v>
      </c>
      <c r="D432" s="97">
        <v>927.58010000000002</v>
      </c>
      <c r="E432" s="97">
        <v>911.97</v>
      </c>
    </row>
    <row r="433" spans="1:5" x14ac:dyDescent="0.2">
      <c r="A433" s="96">
        <v>39981</v>
      </c>
      <c r="B433" s="97">
        <v>918.43989999999997</v>
      </c>
      <c r="C433" s="97">
        <v>903.77980000000002</v>
      </c>
      <c r="D433" s="97">
        <v>911.12990000000002</v>
      </c>
      <c r="E433" s="97">
        <v>910.71</v>
      </c>
    </row>
    <row r="434" spans="1:5" x14ac:dyDescent="0.2">
      <c r="A434" s="96">
        <v>39982</v>
      </c>
      <c r="B434" s="97">
        <v>921.92989999999998</v>
      </c>
      <c r="C434" s="97">
        <v>907.93989999999997</v>
      </c>
      <c r="D434" s="97">
        <v>911.73</v>
      </c>
      <c r="E434" s="97">
        <v>918.36990000000003</v>
      </c>
    </row>
    <row r="435" spans="1:5" x14ac:dyDescent="0.2">
      <c r="A435" s="96">
        <v>39983</v>
      </c>
      <c r="B435" s="97">
        <v>927.09010000000001</v>
      </c>
      <c r="C435" s="97">
        <v>915.7998</v>
      </c>
      <c r="D435" s="97">
        <v>926.1499</v>
      </c>
      <c r="E435" s="97">
        <v>921.23</v>
      </c>
    </row>
    <row r="436" spans="1:5" x14ac:dyDescent="0.2">
      <c r="A436" s="96">
        <v>39986</v>
      </c>
      <c r="B436" s="97">
        <v>918.12990000000002</v>
      </c>
      <c r="C436" s="97">
        <v>893.03980000000001</v>
      </c>
      <c r="D436" s="97">
        <v>910.36009999999999</v>
      </c>
      <c r="E436" s="97">
        <v>893.03980000000001</v>
      </c>
    </row>
    <row r="437" spans="1:5" x14ac:dyDescent="0.2">
      <c r="A437" s="96">
        <v>39987</v>
      </c>
      <c r="B437" s="97">
        <v>898.68989999999997</v>
      </c>
      <c r="C437" s="97">
        <v>888.85990000000004</v>
      </c>
      <c r="D437" s="97">
        <v>895.12009999999998</v>
      </c>
      <c r="E437" s="97">
        <v>895.09990000000005</v>
      </c>
    </row>
    <row r="438" spans="1:5" x14ac:dyDescent="0.2">
      <c r="A438" s="96">
        <v>39988</v>
      </c>
      <c r="B438" s="97">
        <v>910.8501</v>
      </c>
      <c r="C438" s="97">
        <v>896.3098</v>
      </c>
      <c r="D438" s="97">
        <v>901.6001</v>
      </c>
      <c r="E438" s="97">
        <v>900.93989999999997</v>
      </c>
    </row>
    <row r="439" spans="1:5" x14ac:dyDescent="0.2">
      <c r="A439" s="96">
        <v>39989</v>
      </c>
      <c r="B439" s="97">
        <v>921.41989999999998</v>
      </c>
      <c r="C439" s="97">
        <v>896.26980000000003</v>
      </c>
      <c r="D439" s="97">
        <v>897.59010000000001</v>
      </c>
      <c r="E439" s="97">
        <v>920.25980000000004</v>
      </c>
    </row>
    <row r="440" spans="1:5" x14ac:dyDescent="0.2">
      <c r="A440" s="96">
        <v>39990</v>
      </c>
      <c r="B440" s="97">
        <v>922</v>
      </c>
      <c r="C440" s="97">
        <v>913.02980000000002</v>
      </c>
      <c r="D440" s="97">
        <v>916</v>
      </c>
      <c r="E440" s="97">
        <v>918.8999</v>
      </c>
    </row>
    <row r="441" spans="1:5" x14ac:dyDescent="0.2">
      <c r="A441" s="96">
        <v>39993</v>
      </c>
      <c r="B441" s="97">
        <v>927.99</v>
      </c>
      <c r="C441" s="97">
        <v>916.17989999999998</v>
      </c>
      <c r="D441" s="97">
        <v>916</v>
      </c>
      <c r="E441" s="97">
        <v>927.23</v>
      </c>
    </row>
    <row r="442" spans="1:5" x14ac:dyDescent="0.2">
      <c r="A442" s="96">
        <v>39994</v>
      </c>
      <c r="B442" s="97">
        <v>930.01</v>
      </c>
      <c r="C442" s="97">
        <v>912.85990000000004</v>
      </c>
      <c r="D442" s="97">
        <v>926.79</v>
      </c>
      <c r="E442" s="97">
        <v>919.31979999999999</v>
      </c>
    </row>
    <row r="443" spans="1:5" x14ac:dyDescent="0.2">
      <c r="A443" s="96">
        <v>39995</v>
      </c>
      <c r="B443" s="97">
        <v>931.91989999999998</v>
      </c>
      <c r="C443" s="97">
        <v>920.81979999999999</v>
      </c>
      <c r="D443" s="97">
        <v>925.03</v>
      </c>
      <c r="E443" s="97">
        <v>923.32979999999998</v>
      </c>
    </row>
    <row r="444" spans="1:5" x14ac:dyDescent="0.2">
      <c r="A444" s="96">
        <v>39996</v>
      </c>
      <c r="B444" s="97">
        <v>921.24</v>
      </c>
      <c r="C444" s="97">
        <v>896.41989999999998</v>
      </c>
      <c r="D444" s="97">
        <v>911.83010000000002</v>
      </c>
      <c r="E444" s="97">
        <v>896.41989999999998</v>
      </c>
    </row>
    <row r="445" spans="1:5" x14ac:dyDescent="0.2">
      <c r="A445" s="96">
        <v>40000</v>
      </c>
      <c r="B445" s="97">
        <v>898.72</v>
      </c>
      <c r="C445" s="97">
        <v>886.35990000000004</v>
      </c>
      <c r="D445" s="97">
        <v>889.37990000000002</v>
      </c>
      <c r="E445" s="97">
        <v>898.72</v>
      </c>
    </row>
    <row r="446" spans="1:5" x14ac:dyDescent="0.2">
      <c r="A446" s="96">
        <v>40001</v>
      </c>
      <c r="B446" s="97">
        <v>898.6001</v>
      </c>
      <c r="C446" s="97">
        <v>879.92989999999998</v>
      </c>
      <c r="D446" s="97">
        <v>896.93989999999997</v>
      </c>
      <c r="E446" s="97">
        <v>881.02980000000002</v>
      </c>
    </row>
    <row r="447" spans="1:5" x14ac:dyDescent="0.2">
      <c r="A447" s="96">
        <v>40002</v>
      </c>
      <c r="B447" s="97">
        <v>886.80010000000004</v>
      </c>
      <c r="C447" s="97">
        <v>869.31979999999999</v>
      </c>
      <c r="D447" s="97">
        <v>884.67989999999998</v>
      </c>
      <c r="E447" s="97">
        <v>879.5598</v>
      </c>
    </row>
    <row r="448" spans="1:5" x14ac:dyDescent="0.2">
      <c r="A448" s="96">
        <v>40003</v>
      </c>
      <c r="B448" s="97">
        <v>887.86009999999999</v>
      </c>
      <c r="C448" s="97">
        <v>878.45</v>
      </c>
      <c r="D448" s="97">
        <v>885.31010000000003</v>
      </c>
      <c r="E448" s="97">
        <v>882.45</v>
      </c>
    </row>
    <row r="449" spans="1:5" x14ac:dyDescent="0.2">
      <c r="A449" s="96">
        <v>40004</v>
      </c>
      <c r="B449" s="97">
        <v>883.57010000000002</v>
      </c>
      <c r="C449" s="97">
        <v>872.8098</v>
      </c>
      <c r="D449" s="97">
        <v>876.06010000000003</v>
      </c>
      <c r="E449" s="97">
        <v>879.12990000000002</v>
      </c>
    </row>
    <row r="450" spans="1:5" x14ac:dyDescent="0.2">
      <c r="A450" s="96">
        <v>40007</v>
      </c>
      <c r="B450" s="97">
        <v>901.05010000000004</v>
      </c>
      <c r="C450" s="97">
        <v>875.31979999999999</v>
      </c>
      <c r="D450" s="97">
        <v>881.63990000000001</v>
      </c>
      <c r="E450" s="97">
        <v>901.0498</v>
      </c>
    </row>
    <row r="451" spans="1:5" x14ac:dyDescent="0.2">
      <c r="A451" s="96">
        <v>40008</v>
      </c>
      <c r="B451" s="97">
        <v>905.84010000000001</v>
      </c>
      <c r="C451" s="97">
        <v>896.5</v>
      </c>
      <c r="D451" s="97">
        <v>901.82010000000002</v>
      </c>
      <c r="E451" s="97">
        <v>905.83979999999997</v>
      </c>
    </row>
    <row r="452" spans="1:5" x14ac:dyDescent="0.2">
      <c r="A452" s="96">
        <v>40009</v>
      </c>
      <c r="B452" s="97">
        <v>933.95</v>
      </c>
      <c r="C452" s="97">
        <v>910.1499</v>
      </c>
      <c r="D452" s="97">
        <v>917.62990000000002</v>
      </c>
      <c r="E452" s="97">
        <v>932.67989999999998</v>
      </c>
    </row>
    <row r="453" spans="1:5" x14ac:dyDescent="0.2">
      <c r="A453" s="96">
        <v>40010</v>
      </c>
      <c r="B453" s="97">
        <v>943.96</v>
      </c>
      <c r="C453" s="97">
        <v>927.45</v>
      </c>
      <c r="D453" s="97">
        <v>929.5</v>
      </c>
      <c r="E453" s="97">
        <v>940.74</v>
      </c>
    </row>
    <row r="454" spans="1:5" x14ac:dyDescent="0.2">
      <c r="A454" s="96">
        <v>40011</v>
      </c>
      <c r="B454" s="97">
        <v>941.88990000000001</v>
      </c>
      <c r="C454" s="97">
        <v>934.6499</v>
      </c>
      <c r="D454" s="97">
        <v>940.03</v>
      </c>
      <c r="E454" s="97">
        <v>940.37990000000002</v>
      </c>
    </row>
    <row r="455" spans="1:5" x14ac:dyDescent="0.2">
      <c r="A455" s="96">
        <v>40014</v>
      </c>
      <c r="B455" s="97">
        <v>951.62009999999998</v>
      </c>
      <c r="C455" s="97">
        <v>940.99</v>
      </c>
      <c r="D455" s="97">
        <v>945.1001</v>
      </c>
      <c r="E455" s="97">
        <v>951.12990000000002</v>
      </c>
    </row>
    <row r="456" spans="1:5" x14ac:dyDescent="0.2">
      <c r="A456" s="96">
        <v>40015</v>
      </c>
      <c r="B456" s="97">
        <v>956.53</v>
      </c>
      <c r="C456" s="97">
        <v>943.22</v>
      </c>
      <c r="D456" s="97">
        <v>957.43989999999997</v>
      </c>
      <c r="E456" s="97">
        <v>954.57979999999998</v>
      </c>
    </row>
    <row r="457" spans="1:5" x14ac:dyDescent="0.2">
      <c r="A457" s="96">
        <v>40016</v>
      </c>
      <c r="B457" s="97">
        <v>959.83010000000002</v>
      </c>
      <c r="C457" s="97">
        <v>947.75</v>
      </c>
      <c r="D457" s="97">
        <v>948.34010000000001</v>
      </c>
      <c r="E457" s="97">
        <v>954.06979999999999</v>
      </c>
    </row>
    <row r="458" spans="1:5" x14ac:dyDescent="0.2">
      <c r="A458" s="96">
        <v>40017</v>
      </c>
      <c r="B458" s="97">
        <v>979.41989999999998</v>
      </c>
      <c r="C458" s="97">
        <v>953.26980000000003</v>
      </c>
      <c r="D458" s="97">
        <v>955.3501</v>
      </c>
      <c r="E458" s="97">
        <v>976.28980000000001</v>
      </c>
    </row>
    <row r="459" spans="1:5" x14ac:dyDescent="0.2">
      <c r="A459" s="96">
        <v>40018</v>
      </c>
      <c r="B459" s="97">
        <v>979.79</v>
      </c>
      <c r="C459" s="97">
        <v>965.95</v>
      </c>
      <c r="D459" s="97">
        <v>971.56010000000003</v>
      </c>
      <c r="E459" s="97">
        <v>979.25980000000004</v>
      </c>
    </row>
    <row r="460" spans="1:5" x14ac:dyDescent="0.2">
      <c r="A460" s="96">
        <v>40021</v>
      </c>
      <c r="B460" s="97">
        <v>982.49</v>
      </c>
      <c r="C460" s="97">
        <v>972.28980000000001</v>
      </c>
      <c r="D460" s="97">
        <v>978.09010000000001</v>
      </c>
      <c r="E460" s="97">
        <v>982.17989999999998</v>
      </c>
    </row>
    <row r="461" spans="1:5" x14ac:dyDescent="0.2">
      <c r="A461" s="96">
        <v>40022</v>
      </c>
      <c r="B461" s="97">
        <v>982.3501</v>
      </c>
      <c r="C461" s="97">
        <v>969.34990000000005</v>
      </c>
      <c r="D461" s="97">
        <v>975.17989999999998</v>
      </c>
      <c r="E461" s="97">
        <v>979.61990000000003</v>
      </c>
    </row>
    <row r="462" spans="1:5" x14ac:dyDescent="0.2">
      <c r="A462" s="96">
        <v>40023</v>
      </c>
      <c r="B462" s="97">
        <v>977.76</v>
      </c>
      <c r="C462" s="97">
        <v>968.6499</v>
      </c>
      <c r="D462" s="97">
        <v>972.43989999999997</v>
      </c>
      <c r="E462" s="97">
        <v>975.1499</v>
      </c>
    </row>
    <row r="463" spans="1:5" x14ac:dyDescent="0.2">
      <c r="A463" s="96">
        <v>40024</v>
      </c>
      <c r="B463" s="97">
        <v>996.67989999999998</v>
      </c>
      <c r="C463" s="97">
        <v>976.00980000000004</v>
      </c>
      <c r="D463" s="97">
        <v>987.82010000000002</v>
      </c>
      <c r="E463" s="97">
        <v>986.75</v>
      </c>
    </row>
    <row r="464" spans="1:5" x14ac:dyDescent="0.2">
      <c r="A464" s="96">
        <v>40025</v>
      </c>
      <c r="B464" s="97">
        <v>993.17989999999998</v>
      </c>
      <c r="C464" s="97">
        <v>982.84990000000005</v>
      </c>
      <c r="D464" s="97">
        <v>985.7</v>
      </c>
      <c r="E464" s="97">
        <v>987.48</v>
      </c>
    </row>
    <row r="465" spans="1:5" x14ac:dyDescent="0.2">
      <c r="A465" s="96">
        <v>40028</v>
      </c>
      <c r="B465" s="97">
        <v>1003.6101</v>
      </c>
      <c r="C465" s="97">
        <v>990.22</v>
      </c>
      <c r="D465" s="97">
        <v>998.22</v>
      </c>
      <c r="E465" s="97">
        <v>1002.6299</v>
      </c>
    </row>
    <row r="466" spans="1:5" x14ac:dyDescent="0.2">
      <c r="A466" s="96">
        <v>40029</v>
      </c>
      <c r="B466" s="97">
        <v>1007.1201</v>
      </c>
      <c r="C466" s="97">
        <v>996.67989999999998</v>
      </c>
      <c r="D466" s="97">
        <v>998.15989999999999</v>
      </c>
      <c r="E466" s="97">
        <v>1005.6499</v>
      </c>
    </row>
    <row r="467" spans="1:5" x14ac:dyDescent="0.2">
      <c r="A467" s="96">
        <v>40030</v>
      </c>
      <c r="B467" s="97">
        <v>1006.6399</v>
      </c>
      <c r="C467" s="97">
        <v>994.3098</v>
      </c>
      <c r="D467" s="97">
        <v>1006.1101</v>
      </c>
      <c r="E467" s="97">
        <v>1002.72</v>
      </c>
    </row>
    <row r="468" spans="1:5" x14ac:dyDescent="0.2">
      <c r="A468" s="96">
        <v>40031</v>
      </c>
      <c r="B468" s="97">
        <v>1008</v>
      </c>
      <c r="C468" s="97">
        <v>992.49</v>
      </c>
      <c r="D468" s="97">
        <v>1006.73</v>
      </c>
      <c r="E468" s="97">
        <v>997.07979999999998</v>
      </c>
    </row>
    <row r="469" spans="1:5" x14ac:dyDescent="0.2">
      <c r="A469" s="96">
        <v>40032</v>
      </c>
      <c r="B469" s="97">
        <v>1018</v>
      </c>
      <c r="C469" s="97">
        <v>999.82979999999998</v>
      </c>
      <c r="D469" s="97">
        <v>1007.28</v>
      </c>
      <c r="E469" s="97">
        <v>1010.48</v>
      </c>
    </row>
    <row r="470" spans="1:5" x14ac:dyDescent="0.2">
      <c r="A470" s="96">
        <v>40035</v>
      </c>
      <c r="B470" s="97">
        <v>1010.1201</v>
      </c>
      <c r="C470" s="97">
        <v>1000.99</v>
      </c>
      <c r="D470" s="97">
        <v>1004.8001</v>
      </c>
      <c r="E470" s="97">
        <v>1007.0999</v>
      </c>
    </row>
    <row r="471" spans="1:5" x14ac:dyDescent="0.2">
      <c r="A471" s="96">
        <v>40036</v>
      </c>
      <c r="B471" s="97">
        <v>1005.77</v>
      </c>
      <c r="C471" s="97">
        <v>992.3999</v>
      </c>
      <c r="D471" s="97">
        <v>1001.8999</v>
      </c>
      <c r="E471" s="97">
        <v>994.34990000000005</v>
      </c>
    </row>
    <row r="472" spans="1:5" x14ac:dyDescent="0.2">
      <c r="A472" s="96">
        <v>40037</v>
      </c>
      <c r="B472" s="97">
        <v>1012.78</v>
      </c>
      <c r="C472" s="97">
        <v>993.35990000000004</v>
      </c>
      <c r="D472" s="97">
        <v>993.36009999999999</v>
      </c>
      <c r="E472" s="97">
        <v>1005.8098</v>
      </c>
    </row>
    <row r="473" spans="1:5" x14ac:dyDescent="0.2">
      <c r="A473" s="96">
        <v>40038</v>
      </c>
      <c r="B473" s="97">
        <v>1012.78</v>
      </c>
      <c r="C473" s="97">
        <v>993.35990000000004</v>
      </c>
      <c r="D473" s="97">
        <v>1008.9299</v>
      </c>
      <c r="E473" s="97">
        <v>1012.73</v>
      </c>
    </row>
    <row r="474" spans="1:5" x14ac:dyDescent="0.2">
      <c r="A474" s="96">
        <v>40039</v>
      </c>
      <c r="B474" s="97">
        <v>1012.6001</v>
      </c>
      <c r="C474" s="97">
        <v>994.59990000000005</v>
      </c>
      <c r="D474" s="97">
        <v>1012.5501</v>
      </c>
      <c r="E474" s="97">
        <v>1004.0898</v>
      </c>
    </row>
    <row r="475" spans="1:5" x14ac:dyDescent="0.2">
      <c r="A475" s="96">
        <v>40042</v>
      </c>
      <c r="B475" s="97">
        <v>998.17989999999998</v>
      </c>
      <c r="C475" s="97">
        <v>978.50980000000004</v>
      </c>
      <c r="D475" s="97">
        <v>985.21</v>
      </c>
      <c r="E475" s="97">
        <v>979.73</v>
      </c>
    </row>
    <row r="476" spans="1:5" x14ac:dyDescent="0.2">
      <c r="A476" s="96">
        <v>40043</v>
      </c>
      <c r="B476" s="97">
        <v>991.2</v>
      </c>
      <c r="C476" s="97">
        <v>980.61990000000003</v>
      </c>
      <c r="D476" s="97">
        <v>982.67989999999998</v>
      </c>
      <c r="E476" s="97">
        <v>989.66989999999998</v>
      </c>
    </row>
    <row r="477" spans="1:5" x14ac:dyDescent="0.2">
      <c r="A477" s="96">
        <v>40044</v>
      </c>
      <c r="B477" s="97">
        <v>999.61009999999999</v>
      </c>
      <c r="C477" s="97">
        <v>980.61990000000003</v>
      </c>
      <c r="D477" s="97">
        <v>979.01</v>
      </c>
      <c r="E477" s="97">
        <v>996.46</v>
      </c>
    </row>
    <row r="478" spans="1:5" x14ac:dyDescent="0.2">
      <c r="A478" s="96">
        <v>40045</v>
      </c>
      <c r="B478" s="97">
        <v>1008.9199</v>
      </c>
      <c r="C478" s="97">
        <v>996.38990000000001</v>
      </c>
      <c r="D478" s="97">
        <v>997.38990000000001</v>
      </c>
      <c r="E478" s="97">
        <v>1007.3699</v>
      </c>
    </row>
    <row r="479" spans="1:5" x14ac:dyDescent="0.2">
      <c r="A479" s="96">
        <v>40046</v>
      </c>
      <c r="B479" s="97">
        <v>1027.5900999999999</v>
      </c>
      <c r="C479" s="97">
        <v>1009.0598</v>
      </c>
      <c r="D479" s="97">
        <v>1020.8501</v>
      </c>
      <c r="E479" s="97">
        <v>1026.1298999999999</v>
      </c>
    </row>
    <row r="480" spans="1:5" x14ac:dyDescent="0.2">
      <c r="A480" s="96">
        <v>40049</v>
      </c>
      <c r="B480" s="97">
        <v>1035.8200999999999</v>
      </c>
      <c r="C480" s="97">
        <v>1022.48</v>
      </c>
      <c r="D480" s="97">
        <v>1030.6899000000001</v>
      </c>
      <c r="E480" s="97">
        <v>1025.5698</v>
      </c>
    </row>
    <row r="481" spans="1:5" x14ac:dyDescent="0.2">
      <c r="A481" s="96">
        <v>40050</v>
      </c>
      <c r="B481" s="97">
        <v>1037.75</v>
      </c>
      <c r="C481" s="97">
        <v>1026.21</v>
      </c>
      <c r="D481" s="97">
        <v>1030.52</v>
      </c>
      <c r="E481" s="97">
        <v>1028</v>
      </c>
    </row>
    <row r="482" spans="1:5" x14ac:dyDescent="0.2">
      <c r="A482" s="96">
        <v>40051</v>
      </c>
      <c r="B482" s="97">
        <v>1032.47</v>
      </c>
      <c r="C482" s="97">
        <v>1021.5698</v>
      </c>
      <c r="D482" s="97">
        <v>1024.73</v>
      </c>
      <c r="E482" s="97">
        <v>1028.1198999999999</v>
      </c>
    </row>
    <row r="483" spans="1:5" x14ac:dyDescent="0.2">
      <c r="A483" s="96">
        <v>40052</v>
      </c>
      <c r="B483" s="97">
        <v>1033.3300999999999</v>
      </c>
      <c r="C483" s="97">
        <v>1016.2</v>
      </c>
      <c r="D483" s="97">
        <v>1026.23</v>
      </c>
      <c r="E483" s="97">
        <v>1030.98</v>
      </c>
    </row>
    <row r="484" spans="1:5" x14ac:dyDescent="0.2">
      <c r="A484" s="96">
        <v>40053</v>
      </c>
      <c r="B484" s="97">
        <v>1039.47</v>
      </c>
      <c r="C484" s="97">
        <v>1023.1299</v>
      </c>
      <c r="D484" s="97">
        <v>1037.8100999999999</v>
      </c>
      <c r="E484" s="97">
        <v>1028.9299000000001</v>
      </c>
    </row>
    <row r="485" spans="1:5" x14ac:dyDescent="0.2">
      <c r="A485" s="96">
        <v>40056</v>
      </c>
      <c r="B485" s="97">
        <v>1025.21</v>
      </c>
      <c r="C485" s="97">
        <v>1014.6199</v>
      </c>
      <c r="D485" s="97">
        <v>1019.4199</v>
      </c>
      <c r="E485" s="97">
        <v>1020.6199</v>
      </c>
    </row>
    <row r="486" spans="1:5" x14ac:dyDescent="0.2">
      <c r="A486" s="96">
        <v>40057</v>
      </c>
      <c r="B486" s="97">
        <v>1028.45</v>
      </c>
      <c r="C486" s="97">
        <v>996.27980000000002</v>
      </c>
      <c r="D486" s="97">
        <v>1015.8799</v>
      </c>
      <c r="E486" s="97">
        <v>998.03980000000001</v>
      </c>
    </row>
    <row r="487" spans="1:5" x14ac:dyDescent="0.2">
      <c r="A487" s="96">
        <v>40058</v>
      </c>
      <c r="B487" s="97">
        <v>1000.3401</v>
      </c>
      <c r="C487" s="97">
        <v>991.97</v>
      </c>
      <c r="D487" s="97">
        <v>993.53</v>
      </c>
      <c r="E487" s="97">
        <v>994.75</v>
      </c>
    </row>
    <row r="488" spans="1:5" x14ac:dyDescent="0.2">
      <c r="A488" s="96">
        <v>40059</v>
      </c>
      <c r="B488" s="97">
        <v>1003.4299</v>
      </c>
      <c r="C488" s="97">
        <v>992.25</v>
      </c>
      <c r="D488" s="97">
        <v>999.73</v>
      </c>
      <c r="E488" s="97">
        <v>1003.24</v>
      </c>
    </row>
    <row r="489" spans="1:5" x14ac:dyDescent="0.2">
      <c r="A489" s="96">
        <v>40060</v>
      </c>
      <c r="B489" s="97">
        <v>1016.48</v>
      </c>
      <c r="C489" s="97">
        <v>1001.6499</v>
      </c>
      <c r="D489" s="97">
        <v>1004.45</v>
      </c>
      <c r="E489" s="97">
        <v>1016.3999</v>
      </c>
    </row>
    <row r="490" spans="1:5" x14ac:dyDescent="0.2">
      <c r="A490" s="96">
        <v>40064</v>
      </c>
      <c r="B490" s="97">
        <v>1026.0700999999999</v>
      </c>
      <c r="C490" s="97">
        <v>1018.6699</v>
      </c>
      <c r="D490" s="97">
        <v>1024.75</v>
      </c>
      <c r="E490" s="97">
        <v>1025.3898999999999</v>
      </c>
    </row>
    <row r="491" spans="1:5" x14ac:dyDescent="0.2">
      <c r="A491" s="96">
        <v>40065</v>
      </c>
      <c r="B491" s="97">
        <v>1036.3400999999999</v>
      </c>
      <c r="C491" s="97">
        <v>1023.97</v>
      </c>
      <c r="D491" s="97">
        <v>1026.8200999999999</v>
      </c>
      <c r="E491" s="97">
        <v>1033.3698999999999</v>
      </c>
    </row>
    <row r="492" spans="1:5" x14ac:dyDescent="0.2">
      <c r="A492" s="96">
        <v>40066</v>
      </c>
      <c r="B492" s="97">
        <v>1044.1398999999999</v>
      </c>
      <c r="C492" s="97">
        <v>1028.0398</v>
      </c>
      <c r="D492" s="97">
        <v>1033.77</v>
      </c>
      <c r="E492" s="97">
        <v>1044.1398999999999</v>
      </c>
    </row>
    <row r="493" spans="1:5" x14ac:dyDescent="0.2">
      <c r="A493" s="96">
        <v>40067</v>
      </c>
      <c r="B493" s="97">
        <v>1048.1799000000001</v>
      </c>
      <c r="C493" s="97">
        <v>1038.3998999999999</v>
      </c>
      <c r="D493" s="97">
        <v>1045.6201000000001</v>
      </c>
      <c r="E493" s="97">
        <v>1042.73</v>
      </c>
    </row>
    <row r="494" spans="1:5" x14ac:dyDescent="0.2">
      <c r="A494" s="96">
        <v>40070</v>
      </c>
      <c r="B494" s="97">
        <v>1049.74</v>
      </c>
      <c r="C494" s="97">
        <v>1035</v>
      </c>
      <c r="D494" s="97">
        <v>1035</v>
      </c>
      <c r="E494" s="97">
        <v>1049.3398</v>
      </c>
    </row>
    <row r="495" spans="1:5" x14ac:dyDescent="0.2">
      <c r="A495" s="96">
        <v>40071</v>
      </c>
      <c r="B495" s="97">
        <v>1056.04</v>
      </c>
      <c r="C495" s="97">
        <v>1043.4199000000001</v>
      </c>
      <c r="D495" s="97">
        <v>1049.71</v>
      </c>
      <c r="E495" s="97">
        <v>1052.6298999999999</v>
      </c>
    </row>
    <row r="496" spans="1:5" x14ac:dyDescent="0.2">
      <c r="A496" s="96">
        <v>40072</v>
      </c>
      <c r="B496" s="97">
        <v>1068.76</v>
      </c>
      <c r="C496" s="97">
        <v>1052.8698999999999</v>
      </c>
      <c r="D496" s="97">
        <v>1057.21</v>
      </c>
      <c r="E496" s="97">
        <v>1068.7598</v>
      </c>
    </row>
    <row r="497" spans="1:5" x14ac:dyDescent="0.2">
      <c r="A497" s="96">
        <v>40073</v>
      </c>
      <c r="B497" s="97">
        <v>1074.77</v>
      </c>
      <c r="C497" s="97">
        <v>1061.2</v>
      </c>
      <c r="D497" s="97">
        <v>1066.6201000000001</v>
      </c>
      <c r="E497" s="97">
        <v>1065.49</v>
      </c>
    </row>
    <row r="498" spans="1:5" x14ac:dyDescent="0.2">
      <c r="A498" s="96">
        <v>40074</v>
      </c>
      <c r="B498" s="97">
        <v>1071.52</v>
      </c>
      <c r="C498" s="97">
        <v>1064.2698</v>
      </c>
      <c r="D498" s="97">
        <v>1071.52</v>
      </c>
      <c r="E498" s="97">
        <v>1068.2998</v>
      </c>
    </row>
    <row r="499" spans="1:5" x14ac:dyDescent="0.2">
      <c r="A499" s="96">
        <v>40077</v>
      </c>
      <c r="B499" s="97">
        <v>1067.28</v>
      </c>
      <c r="C499" s="97">
        <v>1057.46</v>
      </c>
      <c r="D499" s="97">
        <v>1060.03</v>
      </c>
      <c r="E499" s="97">
        <v>1064.6599000000001</v>
      </c>
    </row>
    <row r="500" spans="1:5" x14ac:dyDescent="0.2">
      <c r="A500" s="96">
        <v>40078</v>
      </c>
      <c r="B500" s="97">
        <v>1073.8100999999999</v>
      </c>
      <c r="C500" s="97">
        <v>1066.3498999999999</v>
      </c>
      <c r="D500" s="97">
        <v>1070.6599000000001</v>
      </c>
      <c r="E500" s="97">
        <v>1071.6599000000001</v>
      </c>
    </row>
    <row r="501" spans="1:5" x14ac:dyDescent="0.2">
      <c r="A501" s="96">
        <v>40079</v>
      </c>
      <c r="B501" s="97">
        <v>1080.1498999999999</v>
      </c>
      <c r="C501" s="97">
        <v>1060.3898999999999</v>
      </c>
      <c r="D501" s="97">
        <v>1073.54</v>
      </c>
      <c r="E501" s="97">
        <v>1060.8698999999999</v>
      </c>
    </row>
    <row r="502" spans="1:5" x14ac:dyDescent="0.2">
      <c r="A502" s="96">
        <v>40080</v>
      </c>
      <c r="B502" s="97">
        <v>1066.29</v>
      </c>
      <c r="C502" s="97">
        <v>1045.8498999999999</v>
      </c>
      <c r="D502" s="97">
        <v>1064.03</v>
      </c>
      <c r="E502" s="97">
        <v>1050.7798</v>
      </c>
    </row>
    <row r="503" spans="1:5" x14ac:dyDescent="0.2">
      <c r="A503" s="96">
        <v>40081</v>
      </c>
      <c r="B503" s="97">
        <v>1053.47</v>
      </c>
      <c r="C503" s="97">
        <v>1041.1699000000001</v>
      </c>
      <c r="D503" s="97">
        <v>1047.78</v>
      </c>
      <c r="E503" s="97">
        <v>1044.3798999999999</v>
      </c>
    </row>
    <row r="504" spans="1:5" x14ac:dyDescent="0.2">
      <c r="A504" s="96">
        <v>40084</v>
      </c>
      <c r="B504" s="97">
        <v>1065.1298999999999</v>
      </c>
      <c r="C504" s="97">
        <v>1045.3798999999999</v>
      </c>
      <c r="D504" s="97">
        <v>1049.3601000000001</v>
      </c>
      <c r="E504" s="97">
        <v>1062.98</v>
      </c>
    </row>
    <row r="505" spans="1:5" x14ac:dyDescent="0.2">
      <c r="A505" s="96">
        <v>40085</v>
      </c>
      <c r="B505" s="97">
        <v>1069.6201000000001</v>
      </c>
      <c r="C505" s="97">
        <v>1057.8298</v>
      </c>
      <c r="D505" s="97">
        <v>1064.8701000000001</v>
      </c>
      <c r="E505" s="97">
        <v>1060.6098999999999</v>
      </c>
    </row>
    <row r="506" spans="1:5" x14ac:dyDescent="0.2">
      <c r="A506" s="96">
        <v>40086</v>
      </c>
      <c r="B506" s="97">
        <v>1063.3998999999999</v>
      </c>
      <c r="C506" s="97">
        <v>1046.47</v>
      </c>
      <c r="D506" s="97">
        <v>1062.76</v>
      </c>
      <c r="E506" s="97">
        <v>1057.0798</v>
      </c>
    </row>
    <row r="507" spans="1:5" x14ac:dyDescent="0.2">
      <c r="A507" s="96">
        <v>40087</v>
      </c>
      <c r="B507" s="97">
        <v>1054.9099000000001</v>
      </c>
      <c r="C507" s="97">
        <v>1029.45</v>
      </c>
      <c r="D507" s="97">
        <v>1052.8000999999999</v>
      </c>
      <c r="E507" s="97">
        <v>1029.8498999999999</v>
      </c>
    </row>
    <row r="508" spans="1:5" x14ac:dyDescent="0.2">
      <c r="A508" s="96">
        <v>40088</v>
      </c>
      <c r="B508" s="97">
        <v>1030.6001000000001</v>
      </c>
      <c r="C508" s="97">
        <v>1019.95</v>
      </c>
      <c r="D508" s="97">
        <v>1020.49</v>
      </c>
      <c r="E508" s="97">
        <v>1025.21</v>
      </c>
    </row>
    <row r="509" spans="1:5" x14ac:dyDescent="0.2">
      <c r="A509" s="96">
        <v>40091</v>
      </c>
      <c r="B509" s="97">
        <v>1042.5800999999999</v>
      </c>
      <c r="C509" s="97">
        <v>1025.9199000000001</v>
      </c>
      <c r="D509" s="97">
        <v>1029.6699000000001</v>
      </c>
      <c r="E509" s="97">
        <v>1040.46</v>
      </c>
    </row>
    <row r="510" spans="1:5" x14ac:dyDescent="0.2">
      <c r="A510" s="96">
        <v>40092</v>
      </c>
      <c r="B510" s="97">
        <v>1060.5500999999999</v>
      </c>
      <c r="C510" s="97">
        <v>1042.0198</v>
      </c>
      <c r="D510" s="97">
        <v>1047.8501000000001</v>
      </c>
      <c r="E510" s="97">
        <v>1054.72</v>
      </c>
    </row>
    <row r="511" spans="1:5" x14ac:dyDescent="0.2">
      <c r="A511" s="96">
        <v>40093</v>
      </c>
      <c r="B511" s="97">
        <v>1058.02</v>
      </c>
      <c r="C511" s="97">
        <v>1050.0998999999999</v>
      </c>
      <c r="D511" s="97">
        <v>1051.9199000000001</v>
      </c>
      <c r="E511" s="97">
        <v>1057.5798</v>
      </c>
    </row>
    <row r="512" spans="1:5" x14ac:dyDescent="0.2">
      <c r="A512" s="96">
        <v>40094</v>
      </c>
      <c r="B512" s="97">
        <v>1070.6699000000001</v>
      </c>
      <c r="C512" s="97">
        <v>1060.0298</v>
      </c>
      <c r="D512" s="97">
        <v>1064.77</v>
      </c>
      <c r="E512" s="97">
        <v>1065.48</v>
      </c>
    </row>
    <row r="513" spans="1:5" x14ac:dyDescent="0.2">
      <c r="A513" s="96">
        <v>40095</v>
      </c>
      <c r="B513" s="97">
        <v>1071.51</v>
      </c>
      <c r="C513" s="97">
        <v>1063</v>
      </c>
      <c r="D513" s="97">
        <v>1065.25</v>
      </c>
      <c r="E513" s="97">
        <v>1071.49</v>
      </c>
    </row>
    <row r="514" spans="1:5" x14ac:dyDescent="0.2">
      <c r="A514" s="96">
        <v>40098</v>
      </c>
      <c r="B514" s="97">
        <v>1079.46</v>
      </c>
      <c r="C514" s="97">
        <v>1071.6298999999999</v>
      </c>
      <c r="D514" s="97">
        <v>1076.27</v>
      </c>
      <c r="E514" s="97">
        <v>1076.1899000000001</v>
      </c>
    </row>
    <row r="515" spans="1:5" x14ac:dyDescent="0.2">
      <c r="A515" s="96">
        <v>40099</v>
      </c>
      <c r="B515" s="97">
        <v>1075.3000999999999</v>
      </c>
      <c r="C515" s="97">
        <v>1066.71</v>
      </c>
      <c r="D515" s="97">
        <v>1072.5800999999999</v>
      </c>
      <c r="E515" s="97">
        <v>1073.1899000000001</v>
      </c>
    </row>
    <row r="516" spans="1:5" x14ac:dyDescent="0.2">
      <c r="A516" s="96">
        <v>40100</v>
      </c>
      <c r="B516" s="97">
        <v>1093.1699000000001</v>
      </c>
      <c r="C516" s="97">
        <v>1078.6799000000001</v>
      </c>
      <c r="D516" s="97">
        <v>1086.3100999999999</v>
      </c>
      <c r="E516" s="97">
        <v>1092.0198</v>
      </c>
    </row>
    <row r="517" spans="1:5" x14ac:dyDescent="0.2">
      <c r="A517" s="96">
        <v>40101</v>
      </c>
      <c r="B517" s="97">
        <v>1096.5600999999999</v>
      </c>
      <c r="C517" s="97">
        <v>1086.4099000000001</v>
      </c>
      <c r="D517" s="97">
        <v>1087.3000999999999</v>
      </c>
      <c r="E517" s="97">
        <v>1096.5598</v>
      </c>
    </row>
    <row r="518" spans="1:5" x14ac:dyDescent="0.2">
      <c r="A518" s="96">
        <v>40102</v>
      </c>
      <c r="B518" s="97">
        <v>1094.6699000000001</v>
      </c>
      <c r="C518" s="97">
        <v>1081.5298</v>
      </c>
      <c r="D518" s="97">
        <v>1087.5</v>
      </c>
      <c r="E518" s="97">
        <v>1087.6799000000001</v>
      </c>
    </row>
    <row r="519" spans="1:5" x14ac:dyDescent="0.2">
      <c r="A519" s="96">
        <v>40105</v>
      </c>
      <c r="B519" s="97">
        <v>1100.1699000000001</v>
      </c>
      <c r="C519" s="97">
        <v>1086.48</v>
      </c>
      <c r="D519" s="97">
        <v>1090.5800999999999</v>
      </c>
      <c r="E519" s="97">
        <v>1097.9099000000001</v>
      </c>
    </row>
    <row r="520" spans="1:5" x14ac:dyDescent="0.2">
      <c r="A520" s="96">
        <v>40106</v>
      </c>
      <c r="B520" s="97">
        <v>1098.6398999999999</v>
      </c>
      <c r="C520" s="97">
        <v>1086.1599000000001</v>
      </c>
      <c r="D520" s="97">
        <v>1097.6498999999999</v>
      </c>
      <c r="E520" s="97">
        <v>1091.0598</v>
      </c>
    </row>
    <row r="521" spans="1:5" x14ac:dyDescent="0.2">
      <c r="A521" s="96">
        <v>40107</v>
      </c>
      <c r="B521" s="97">
        <v>1101.3601000000001</v>
      </c>
      <c r="C521" s="97">
        <v>1080.7698</v>
      </c>
      <c r="D521" s="97">
        <v>1089.1599000000001</v>
      </c>
      <c r="E521" s="97">
        <v>1081.3998999999999</v>
      </c>
    </row>
    <row r="522" spans="1:5" x14ac:dyDescent="0.2">
      <c r="A522" s="96">
        <v>40108</v>
      </c>
      <c r="B522" s="97">
        <v>1095.21</v>
      </c>
      <c r="C522" s="97">
        <v>1074.3098</v>
      </c>
      <c r="D522" s="97">
        <v>1080.77</v>
      </c>
      <c r="E522" s="97">
        <v>1092.9099000000001</v>
      </c>
    </row>
    <row r="523" spans="1:5" x14ac:dyDescent="0.2">
      <c r="A523" s="96">
        <v>40109</v>
      </c>
      <c r="B523" s="97">
        <v>1095.8300999999999</v>
      </c>
      <c r="C523" s="97">
        <v>1075.49</v>
      </c>
      <c r="D523" s="97">
        <v>1095.6799000000001</v>
      </c>
      <c r="E523" s="97">
        <v>1079.5998999999999</v>
      </c>
    </row>
    <row r="524" spans="1:5" x14ac:dyDescent="0.2">
      <c r="A524" s="96">
        <v>40112</v>
      </c>
      <c r="B524" s="97">
        <v>1091.75</v>
      </c>
      <c r="C524" s="97">
        <v>1065.23</v>
      </c>
      <c r="D524" s="97">
        <v>1080.95</v>
      </c>
      <c r="E524" s="97">
        <v>1066.95</v>
      </c>
    </row>
    <row r="525" spans="1:5" x14ac:dyDescent="0.2">
      <c r="A525" s="96">
        <v>40113</v>
      </c>
      <c r="B525" s="97">
        <v>1072.48</v>
      </c>
      <c r="C525" s="97">
        <v>1060.6198999999999</v>
      </c>
      <c r="D525" s="97">
        <v>1069.21</v>
      </c>
      <c r="E525" s="97">
        <v>1063.4099000000001</v>
      </c>
    </row>
    <row r="526" spans="1:5" x14ac:dyDescent="0.2">
      <c r="A526" s="96">
        <v>40114</v>
      </c>
      <c r="B526" s="97">
        <v>1063.26</v>
      </c>
      <c r="C526" s="97">
        <v>1042.1899000000001</v>
      </c>
      <c r="D526" s="97">
        <v>1059.4199000000001</v>
      </c>
      <c r="E526" s="97">
        <v>1042.6298999999999</v>
      </c>
    </row>
    <row r="527" spans="1:5" x14ac:dyDescent="0.2">
      <c r="A527" s="96">
        <v>40115</v>
      </c>
      <c r="B527" s="97">
        <v>1066.8300999999999</v>
      </c>
      <c r="C527" s="97">
        <v>1043.6899000000001</v>
      </c>
      <c r="D527" s="97">
        <v>1050.78</v>
      </c>
      <c r="E527" s="97">
        <v>1066.1098999999999</v>
      </c>
    </row>
    <row r="528" spans="1:5" x14ac:dyDescent="0.2">
      <c r="A528" s="96">
        <v>40116</v>
      </c>
      <c r="B528" s="97">
        <v>1065.4099000000001</v>
      </c>
      <c r="C528" s="97">
        <v>1033.3798999999999</v>
      </c>
      <c r="D528" s="97">
        <v>1061.28</v>
      </c>
      <c r="E528" s="97">
        <v>1036.1899000000001</v>
      </c>
    </row>
    <row r="529" spans="1:5" x14ac:dyDescent="0.2">
      <c r="A529" s="96">
        <v>40119</v>
      </c>
      <c r="B529" s="97">
        <v>1052.1799000000001</v>
      </c>
      <c r="C529" s="97">
        <v>1029.3798999999999</v>
      </c>
      <c r="D529" s="97">
        <v>1040.8000999999999</v>
      </c>
      <c r="E529" s="97">
        <v>1042.8798999999999</v>
      </c>
    </row>
    <row r="530" spans="1:5" x14ac:dyDescent="0.2">
      <c r="A530" s="96">
        <v>40120</v>
      </c>
      <c r="B530" s="97">
        <v>1046.3601000000001</v>
      </c>
      <c r="C530" s="97">
        <v>1033.9399000000001</v>
      </c>
      <c r="D530" s="97">
        <v>1036.1001000000001</v>
      </c>
      <c r="E530" s="97">
        <v>1045.4099000000001</v>
      </c>
    </row>
    <row r="531" spans="1:5" x14ac:dyDescent="0.2">
      <c r="A531" s="96">
        <v>40121</v>
      </c>
      <c r="B531" s="97">
        <v>1061</v>
      </c>
      <c r="C531" s="97">
        <v>1045.1498999999999</v>
      </c>
      <c r="D531" s="97">
        <v>1053.74</v>
      </c>
      <c r="E531" s="97">
        <v>1046.5</v>
      </c>
    </row>
    <row r="532" spans="1:5" x14ac:dyDescent="0.2">
      <c r="A532" s="96">
        <v>40122</v>
      </c>
      <c r="B532" s="97">
        <v>1066.6498999999999</v>
      </c>
      <c r="C532" s="97">
        <v>1047.2998</v>
      </c>
      <c r="D532" s="97">
        <v>1054.5</v>
      </c>
      <c r="E532" s="97">
        <v>1066.6298999999999</v>
      </c>
    </row>
    <row r="533" spans="1:5" x14ac:dyDescent="0.2">
      <c r="A533" s="96">
        <v>40123</v>
      </c>
      <c r="B533" s="97">
        <v>1071.48</v>
      </c>
      <c r="C533" s="97">
        <v>1059.3198</v>
      </c>
      <c r="D533" s="97">
        <v>1060.29</v>
      </c>
      <c r="E533" s="97">
        <v>1069.2998</v>
      </c>
    </row>
    <row r="534" spans="1:5" x14ac:dyDescent="0.2">
      <c r="A534" s="96">
        <v>40126</v>
      </c>
      <c r="B534" s="97">
        <v>1093.1899000000001</v>
      </c>
      <c r="C534" s="97">
        <v>1072.3098</v>
      </c>
      <c r="D534" s="97">
        <v>1076.8400999999999</v>
      </c>
      <c r="E534" s="97">
        <v>1093.0798</v>
      </c>
    </row>
    <row r="535" spans="1:5" x14ac:dyDescent="0.2">
      <c r="A535" s="96">
        <v>40127</v>
      </c>
      <c r="B535" s="97">
        <v>1096.4199000000001</v>
      </c>
      <c r="C535" s="97">
        <v>1087.3998999999999</v>
      </c>
      <c r="D535" s="97">
        <v>1093.01</v>
      </c>
      <c r="E535" s="97">
        <v>1093.01</v>
      </c>
    </row>
    <row r="536" spans="1:5" x14ac:dyDescent="0.2">
      <c r="A536" s="96">
        <v>40128</v>
      </c>
      <c r="B536" s="97">
        <v>1105.3701000000001</v>
      </c>
      <c r="C536" s="97">
        <v>1093.8098</v>
      </c>
      <c r="D536" s="97">
        <v>1096.04</v>
      </c>
      <c r="E536" s="97">
        <v>1098.5098</v>
      </c>
    </row>
    <row r="537" spans="1:5" x14ac:dyDescent="0.2">
      <c r="A537" s="96">
        <v>40129</v>
      </c>
      <c r="B537" s="97">
        <v>1107.97</v>
      </c>
      <c r="C537" s="97">
        <v>1084.8998999999999</v>
      </c>
      <c r="D537" s="97">
        <v>1098.3100999999999</v>
      </c>
      <c r="E537" s="97">
        <v>1087.24</v>
      </c>
    </row>
    <row r="538" spans="1:5" x14ac:dyDescent="0.2">
      <c r="A538" s="96">
        <v>40130</v>
      </c>
      <c r="B538" s="97">
        <v>1097.79</v>
      </c>
      <c r="C538" s="97">
        <v>1085.3298</v>
      </c>
      <c r="D538" s="97">
        <v>1087.5900999999999</v>
      </c>
      <c r="E538" s="97">
        <v>1093.48</v>
      </c>
    </row>
    <row r="539" spans="1:5" x14ac:dyDescent="0.2">
      <c r="A539" s="96">
        <v>40133</v>
      </c>
      <c r="B539" s="97">
        <v>1113.6899000000001</v>
      </c>
      <c r="C539" s="97">
        <v>1094.1298999999999</v>
      </c>
      <c r="D539" s="97">
        <v>1094.1298999999999</v>
      </c>
      <c r="E539" s="97">
        <v>1109.2998</v>
      </c>
    </row>
    <row r="540" spans="1:5" x14ac:dyDescent="0.2">
      <c r="A540" s="96">
        <v>40134</v>
      </c>
      <c r="B540" s="97">
        <v>1110.52</v>
      </c>
      <c r="C540" s="97">
        <v>1102.1899000000001</v>
      </c>
      <c r="D540" s="97">
        <v>1109.22</v>
      </c>
      <c r="E540" s="97">
        <v>1110.3198</v>
      </c>
    </row>
    <row r="541" spans="1:5" x14ac:dyDescent="0.2">
      <c r="A541" s="96">
        <v>40135</v>
      </c>
      <c r="B541" s="97">
        <v>1111.1001000000001</v>
      </c>
      <c r="C541" s="97">
        <v>1102.7</v>
      </c>
      <c r="D541" s="97">
        <v>1109.4399000000001</v>
      </c>
      <c r="E541" s="97">
        <v>1109.7998</v>
      </c>
    </row>
    <row r="542" spans="1:5" x14ac:dyDescent="0.2">
      <c r="A542" s="96">
        <v>40136</v>
      </c>
      <c r="B542" s="97">
        <v>1106.4399000000001</v>
      </c>
      <c r="C542" s="97">
        <v>1088.3998999999999</v>
      </c>
      <c r="D542" s="97">
        <v>1106.4399000000001</v>
      </c>
      <c r="E542" s="97">
        <v>1094.8998999999999</v>
      </c>
    </row>
    <row r="543" spans="1:5" x14ac:dyDescent="0.2">
      <c r="A543" s="96">
        <v>40137</v>
      </c>
      <c r="B543" s="97">
        <v>1094.6599000000001</v>
      </c>
      <c r="C543" s="97">
        <v>1086.8098</v>
      </c>
      <c r="D543" s="97">
        <v>1094.6599000000001</v>
      </c>
      <c r="E543" s="97">
        <v>1091.3798999999999</v>
      </c>
    </row>
    <row r="544" spans="1:5" x14ac:dyDescent="0.2">
      <c r="A544" s="96">
        <v>40140</v>
      </c>
      <c r="B544" s="97">
        <v>1112.3798999999999</v>
      </c>
      <c r="C544" s="97">
        <v>1094.8598999999999</v>
      </c>
      <c r="D544" s="97">
        <v>1094.8601000000001</v>
      </c>
      <c r="E544" s="97">
        <v>1106.24</v>
      </c>
    </row>
    <row r="545" spans="1:5" x14ac:dyDescent="0.2">
      <c r="A545" s="96">
        <v>40141</v>
      </c>
      <c r="B545" s="97">
        <v>1107.5600999999999</v>
      </c>
      <c r="C545" s="97">
        <v>1097.6298999999999</v>
      </c>
      <c r="D545" s="97">
        <v>1105.8300999999999</v>
      </c>
      <c r="E545" s="97">
        <v>1105.6498999999999</v>
      </c>
    </row>
    <row r="546" spans="1:5" x14ac:dyDescent="0.2">
      <c r="A546" s="96">
        <v>40142</v>
      </c>
      <c r="B546" s="97">
        <v>1111.1799000000001</v>
      </c>
      <c r="C546" s="97">
        <v>1104.75</v>
      </c>
      <c r="D546" s="97">
        <v>1106.49</v>
      </c>
      <c r="E546" s="97">
        <v>1110.6298999999999</v>
      </c>
    </row>
    <row r="547" spans="1:5" x14ac:dyDescent="0.2">
      <c r="A547" s="96">
        <v>40144</v>
      </c>
      <c r="B547" s="97">
        <v>1105.47</v>
      </c>
      <c r="C547" s="97">
        <v>1083.74</v>
      </c>
      <c r="D547" s="97">
        <v>1105.47</v>
      </c>
      <c r="E547" s="97">
        <v>1091.49</v>
      </c>
    </row>
    <row r="548" spans="1:5" x14ac:dyDescent="0.2">
      <c r="A548" s="96">
        <v>40147</v>
      </c>
      <c r="B548" s="97">
        <v>1097.24</v>
      </c>
      <c r="C548" s="97">
        <v>1086.25</v>
      </c>
      <c r="D548" s="97">
        <v>1091.0700999999999</v>
      </c>
      <c r="E548" s="97">
        <v>1095.6298999999999</v>
      </c>
    </row>
    <row r="549" spans="1:5" x14ac:dyDescent="0.2">
      <c r="A549" s="96">
        <v>40148</v>
      </c>
      <c r="B549" s="97">
        <v>1112.28</v>
      </c>
      <c r="C549" s="97">
        <v>1098.8898999999999</v>
      </c>
      <c r="D549" s="97">
        <v>1098.8898999999999</v>
      </c>
      <c r="E549" s="97">
        <v>1108.8598999999999</v>
      </c>
    </row>
    <row r="550" spans="1:5" x14ac:dyDescent="0.2">
      <c r="A550" s="96">
        <v>40149</v>
      </c>
      <c r="B550" s="97">
        <v>1115.5800999999999</v>
      </c>
      <c r="C550" s="97">
        <v>1105.2898</v>
      </c>
      <c r="D550" s="97">
        <v>1109.03</v>
      </c>
      <c r="E550" s="97">
        <v>1109.24</v>
      </c>
    </row>
    <row r="551" spans="1:5" x14ac:dyDescent="0.2">
      <c r="A551" s="96">
        <v>40150</v>
      </c>
      <c r="B551" s="97">
        <v>1117.28</v>
      </c>
      <c r="C551" s="97">
        <v>1098.74</v>
      </c>
      <c r="D551" s="97">
        <v>1110.5900999999999</v>
      </c>
      <c r="E551" s="97">
        <v>1099.9199000000001</v>
      </c>
    </row>
    <row r="552" spans="1:5" x14ac:dyDescent="0.2">
      <c r="A552" s="96">
        <v>40151</v>
      </c>
      <c r="B552" s="97">
        <v>1119.1298999999999</v>
      </c>
      <c r="C552" s="97">
        <v>1096.5198</v>
      </c>
      <c r="D552" s="97">
        <v>1100.4299000000001</v>
      </c>
      <c r="E552" s="97">
        <v>1105.98</v>
      </c>
    </row>
    <row r="553" spans="1:5" x14ac:dyDescent="0.2">
      <c r="A553" s="96">
        <v>40154</v>
      </c>
      <c r="B553" s="97">
        <v>1110.72</v>
      </c>
      <c r="C553" s="97">
        <v>1100.8298</v>
      </c>
      <c r="D553" s="97">
        <v>1105.52</v>
      </c>
      <c r="E553" s="97">
        <v>1103.25</v>
      </c>
    </row>
    <row r="554" spans="1:5" x14ac:dyDescent="0.2">
      <c r="A554" s="96">
        <v>40155</v>
      </c>
      <c r="B554" s="97">
        <v>1103.04</v>
      </c>
      <c r="C554" s="97">
        <v>1088.6098999999999</v>
      </c>
      <c r="D554" s="97">
        <v>1103.04</v>
      </c>
      <c r="E554" s="97">
        <v>1091.9399000000001</v>
      </c>
    </row>
    <row r="555" spans="1:5" x14ac:dyDescent="0.2">
      <c r="A555" s="96">
        <v>40156</v>
      </c>
      <c r="B555" s="97">
        <v>1097.04</v>
      </c>
      <c r="C555" s="97">
        <v>1085.8898999999999</v>
      </c>
      <c r="D555" s="97">
        <v>1091.0700999999999</v>
      </c>
      <c r="E555" s="97">
        <v>1095.95</v>
      </c>
    </row>
    <row r="556" spans="1:5" x14ac:dyDescent="0.2">
      <c r="A556" s="96">
        <v>40157</v>
      </c>
      <c r="B556" s="97">
        <v>1106.25</v>
      </c>
      <c r="C556" s="97">
        <v>1098.6899000000001</v>
      </c>
      <c r="D556" s="97">
        <v>1098.6899000000001</v>
      </c>
      <c r="E556" s="97">
        <v>1102.3498999999999</v>
      </c>
    </row>
    <row r="557" spans="1:5" x14ac:dyDescent="0.2">
      <c r="A557" s="96">
        <v>40158</v>
      </c>
      <c r="B557" s="97">
        <v>1108.5</v>
      </c>
      <c r="C557" s="97">
        <v>1101.3398</v>
      </c>
      <c r="D557" s="97">
        <v>1103.96</v>
      </c>
      <c r="E557" s="97">
        <v>1106.4099000000001</v>
      </c>
    </row>
    <row r="558" spans="1:5" x14ac:dyDescent="0.2">
      <c r="A558" s="96">
        <v>40161</v>
      </c>
      <c r="B558" s="97">
        <v>1114.76</v>
      </c>
      <c r="C558" s="97">
        <v>1107.8398</v>
      </c>
      <c r="D558" s="97">
        <v>1107.8400999999999</v>
      </c>
      <c r="E558" s="97">
        <v>1114.1098999999999</v>
      </c>
    </row>
    <row r="559" spans="1:5" x14ac:dyDescent="0.2">
      <c r="A559" s="96">
        <v>40162</v>
      </c>
      <c r="B559" s="97">
        <v>1114.1101000000001</v>
      </c>
      <c r="C559" s="97">
        <v>1105.3498999999999</v>
      </c>
      <c r="D559" s="97">
        <v>1114.1101000000001</v>
      </c>
      <c r="E559" s="97">
        <v>1107.9299000000001</v>
      </c>
    </row>
    <row r="560" spans="1:5" x14ac:dyDescent="0.2">
      <c r="A560" s="96">
        <v>40163</v>
      </c>
      <c r="B560" s="97">
        <v>1116.21</v>
      </c>
      <c r="C560" s="97">
        <v>1107.96</v>
      </c>
      <c r="D560" s="97">
        <v>1108.6101000000001</v>
      </c>
      <c r="E560" s="97">
        <v>1109.1799000000001</v>
      </c>
    </row>
    <row r="561" spans="1:5" x14ac:dyDescent="0.2">
      <c r="A561" s="96">
        <v>40164</v>
      </c>
      <c r="B561" s="97">
        <v>1106.3601000000001</v>
      </c>
      <c r="C561" s="97">
        <v>1095.8798999999999</v>
      </c>
      <c r="D561" s="97">
        <v>1106.3601000000001</v>
      </c>
      <c r="E561" s="97">
        <v>1096.0798</v>
      </c>
    </row>
    <row r="562" spans="1:5" x14ac:dyDescent="0.2">
      <c r="A562" s="96">
        <v>40165</v>
      </c>
      <c r="B562" s="97">
        <v>1103.74</v>
      </c>
      <c r="C562" s="97">
        <v>1093.8798999999999</v>
      </c>
      <c r="D562" s="97">
        <v>1097.8601000000001</v>
      </c>
      <c r="E562" s="97">
        <v>1102.47</v>
      </c>
    </row>
    <row r="563" spans="1:5" x14ac:dyDescent="0.2">
      <c r="A563" s="96">
        <v>40168</v>
      </c>
      <c r="B563" s="97">
        <v>1117.6799000000001</v>
      </c>
      <c r="C563" s="97">
        <v>1105.3098</v>
      </c>
      <c r="D563" s="97">
        <v>1105.3100999999999</v>
      </c>
      <c r="E563" s="97">
        <v>1114.0498</v>
      </c>
    </row>
    <row r="564" spans="1:5" x14ac:dyDescent="0.2">
      <c r="A564" s="96">
        <v>40169</v>
      </c>
      <c r="B564" s="97">
        <v>1120.27</v>
      </c>
      <c r="C564" s="97">
        <v>1114.5098</v>
      </c>
      <c r="D564" s="97">
        <v>1114.51</v>
      </c>
      <c r="E564" s="97">
        <v>1118.0198</v>
      </c>
    </row>
    <row r="565" spans="1:5" x14ac:dyDescent="0.2">
      <c r="A565" s="96">
        <v>40170</v>
      </c>
      <c r="B565" s="97">
        <v>1121.5800999999999</v>
      </c>
      <c r="C565" s="97">
        <v>1116</v>
      </c>
      <c r="D565" s="97">
        <v>1118.8400999999999</v>
      </c>
      <c r="E565" s="97">
        <v>1120.5898</v>
      </c>
    </row>
    <row r="566" spans="1:5" x14ac:dyDescent="0.2">
      <c r="A566" s="96">
        <v>40171</v>
      </c>
      <c r="B566" s="97">
        <v>1126.48</v>
      </c>
      <c r="C566" s="97">
        <v>1121.0798</v>
      </c>
      <c r="D566" s="97">
        <v>1121.0800999999999</v>
      </c>
      <c r="E566" s="97">
        <v>1126.48</v>
      </c>
    </row>
    <row r="567" spans="1:5" x14ac:dyDescent="0.2">
      <c r="A567" s="96">
        <v>40175</v>
      </c>
      <c r="B567" s="97">
        <v>1130.3798999999999</v>
      </c>
      <c r="C567" s="97">
        <v>1123.5098</v>
      </c>
      <c r="D567" s="97">
        <v>1127.53</v>
      </c>
      <c r="E567" s="97">
        <v>1127.7798</v>
      </c>
    </row>
    <row r="568" spans="1:5" x14ac:dyDescent="0.2">
      <c r="A568" s="96">
        <v>40176</v>
      </c>
      <c r="B568" s="97">
        <v>1130.3798999999999</v>
      </c>
      <c r="C568" s="97">
        <v>1126.0798</v>
      </c>
      <c r="D568" s="97">
        <v>1128.5500999999999</v>
      </c>
      <c r="E568" s="97">
        <v>1126.2</v>
      </c>
    </row>
    <row r="569" spans="1:5" x14ac:dyDescent="0.2">
      <c r="A569" s="96">
        <v>40177</v>
      </c>
      <c r="B569" s="97">
        <v>1126.4199000000001</v>
      </c>
      <c r="C569" s="97">
        <v>1121.9399000000001</v>
      </c>
      <c r="D569" s="97">
        <v>1125.53</v>
      </c>
      <c r="E569" s="97">
        <v>1126.4199000000001</v>
      </c>
    </row>
    <row r="570" spans="1:5" x14ac:dyDescent="0.2">
      <c r="A570" s="96">
        <v>40178</v>
      </c>
      <c r="B570" s="97">
        <v>1127.6398999999999</v>
      </c>
      <c r="C570" s="97">
        <v>1114.8098</v>
      </c>
      <c r="D570" s="97">
        <v>1126.6001000000001</v>
      </c>
      <c r="E570" s="97">
        <v>1115.0998999999999</v>
      </c>
    </row>
    <row r="571" spans="1:5" x14ac:dyDescent="0.2">
      <c r="A571" s="96">
        <v>40182</v>
      </c>
      <c r="B571" s="97">
        <v>1133.8701000000001</v>
      </c>
      <c r="C571" s="97">
        <v>1116.5598</v>
      </c>
      <c r="D571" s="97">
        <v>1116.5600999999999</v>
      </c>
      <c r="E571" s="97">
        <v>1132.99</v>
      </c>
    </row>
    <row r="572" spans="1:5" x14ac:dyDescent="0.2">
      <c r="A572" s="96">
        <v>40183</v>
      </c>
      <c r="B572" s="97">
        <v>1136.6298999999999</v>
      </c>
      <c r="C572" s="97">
        <v>1129.6599000000001</v>
      </c>
      <c r="D572" s="97">
        <v>1132.6599000000001</v>
      </c>
      <c r="E572" s="97">
        <v>1136.5198</v>
      </c>
    </row>
    <row r="573" spans="1:5" x14ac:dyDescent="0.2">
      <c r="A573" s="96">
        <v>40184</v>
      </c>
      <c r="B573" s="97">
        <v>1139.1899000000001</v>
      </c>
      <c r="C573" s="97">
        <v>1133.95</v>
      </c>
      <c r="D573" s="97">
        <v>1135.71</v>
      </c>
      <c r="E573" s="97">
        <v>1137.1398999999999</v>
      </c>
    </row>
    <row r="574" spans="1:5" x14ac:dyDescent="0.2">
      <c r="A574" s="96">
        <v>40185</v>
      </c>
      <c r="B574" s="97">
        <v>1142.46</v>
      </c>
      <c r="C574" s="97">
        <v>1131.3198</v>
      </c>
      <c r="D574" s="97">
        <v>1136.27</v>
      </c>
      <c r="E574" s="97">
        <v>1141.6899000000001</v>
      </c>
    </row>
    <row r="575" spans="1:5" x14ac:dyDescent="0.2">
      <c r="A575" s="96">
        <v>40186</v>
      </c>
      <c r="B575" s="97">
        <v>1145.3898999999999</v>
      </c>
      <c r="C575" s="97">
        <v>1136.22</v>
      </c>
      <c r="D575" s="97">
        <v>1140.52</v>
      </c>
      <c r="E575" s="97">
        <v>1144.98</v>
      </c>
    </row>
    <row r="576" spans="1:5" x14ac:dyDescent="0.2">
      <c r="A576" s="96">
        <v>40189</v>
      </c>
      <c r="B576" s="97">
        <v>1149.74</v>
      </c>
      <c r="C576" s="97">
        <v>1047.2798</v>
      </c>
      <c r="D576" s="97">
        <v>1145.96</v>
      </c>
      <c r="E576" s="97">
        <v>1146.98</v>
      </c>
    </row>
    <row r="577" spans="1:5" x14ac:dyDescent="0.2">
      <c r="A577" s="96">
        <v>40190</v>
      </c>
      <c r="B577" s="97">
        <v>1143.8100999999999</v>
      </c>
      <c r="C577" s="97">
        <v>1131.7698</v>
      </c>
      <c r="D577" s="97">
        <v>1143.8100999999999</v>
      </c>
      <c r="E577" s="97">
        <v>1136.22</v>
      </c>
    </row>
    <row r="578" spans="1:5" x14ac:dyDescent="0.2">
      <c r="A578" s="96">
        <v>40191</v>
      </c>
      <c r="B578" s="97">
        <v>1148.3998999999999</v>
      </c>
      <c r="C578" s="97">
        <v>1133.1799000000001</v>
      </c>
      <c r="D578" s="97">
        <v>1137.3100999999999</v>
      </c>
      <c r="E578" s="97">
        <v>1145.6799000000001</v>
      </c>
    </row>
    <row r="579" spans="1:5" x14ac:dyDescent="0.2">
      <c r="A579" s="96">
        <v>40192</v>
      </c>
      <c r="B579" s="97">
        <v>1150.4099000000001</v>
      </c>
      <c r="C579" s="97">
        <v>1143.7998</v>
      </c>
      <c r="D579" s="97">
        <v>1145.6799000000001</v>
      </c>
      <c r="E579" s="97">
        <v>1148.46</v>
      </c>
    </row>
    <row r="580" spans="1:5" x14ac:dyDescent="0.2">
      <c r="A580" s="96">
        <v>40193</v>
      </c>
      <c r="B580" s="97">
        <v>1147.77</v>
      </c>
      <c r="C580" s="97">
        <v>1131.3898999999999</v>
      </c>
      <c r="D580" s="97">
        <v>1147.72</v>
      </c>
      <c r="E580" s="97">
        <v>1136.0298</v>
      </c>
    </row>
    <row r="581" spans="1:5" x14ac:dyDescent="0.2">
      <c r="A581" s="96">
        <v>40197</v>
      </c>
      <c r="B581" s="97">
        <v>1150.45</v>
      </c>
      <c r="C581" s="97">
        <v>1135.7698</v>
      </c>
      <c r="D581" s="97">
        <v>1136.03</v>
      </c>
      <c r="E581" s="97">
        <v>1150.23</v>
      </c>
    </row>
    <row r="582" spans="1:5" x14ac:dyDescent="0.2">
      <c r="A582" s="96">
        <v>40198</v>
      </c>
      <c r="B582" s="97">
        <v>1147.95</v>
      </c>
      <c r="C582" s="97">
        <v>1129.0498</v>
      </c>
      <c r="D582" s="97">
        <v>1138.3400999999999</v>
      </c>
      <c r="E582" s="97">
        <v>1138.0398</v>
      </c>
    </row>
    <row r="583" spans="1:5" x14ac:dyDescent="0.2">
      <c r="A583" s="96">
        <v>40199</v>
      </c>
      <c r="B583" s="97">
        <v>1141.5800999999999</v>
      </c>
      <c r="C583" s="97">
        <v>1114.8398</v>
      </c>
      <c r="D583" s="97">
        <v>1138.6799000000001</v>
      </c>
      <c r="E583" s="97">
        <v>1116.48</v>
      </c>
    </row>
    <row r="584" spans="1:5" x14ac:dyDescent="0.2">
      <c r="A584" s="96">
        <v>40200</v>
      </c>
      <c r="B584" s="97">
        <v>1115.49</v>
      </c>
      <c r="C584" s="97">
        <v>1090.1799000000001</v>
      </c>
      <c r="D584" s="97">
        <v>1115.49</v>
      </c>
      <c r="E584" s="97">
        <v>1091.7598</v>
      </c>
    </row>
    <row r="585" spans="1:5" x14ac:dyDescent="0.2">
      <c r="A585" s="96">
        <v>40203</v>
      </c>
      <c r="B585" s="97">
        <v>1102.97</v>
      </c>
      <c r="C585" s="97">
        <v>1092.3998999999999</v>
      </c>
      <c r="D585" s="97">
        <v>1092.3998999999999</v>
      </c>
      <c r="E585" s="97">
        <v>1096.7798</v>
      </c>
    </row>
    <row r="586" spans="1:5" x14ac:dyDescent="0.2">
      <c r="A586" s="96">
        <v>40204</v>
      </c>
      <c r="B586" s="97">
        <v>1103.6899000000001</v>
      </c>
      <c r="C586" s="97">
        <v>1089.8598999999999</v>
      </c>
      <c r="D586" s="97">
        <v>1095.8000999999999</v>
      </c>
      <c r="E586" s="97">
        <v>1092.1699000000001</v>
      </c>
    </row>
    <row r="587" spans="1:5" x14ac:dyDescent="0.2">
      <c r="A587" s="96">
        <v>40205</v>
      </c>
      <c r="B587" s="97">
        <v>1099.51</v>
      </c>
      <c r="C587" s="97">
        <v>1083.1098999999999</v>
      </c>
      <c r="D587" s="97">
        <v>1091.54</v>
      </c>
      <c r="E587" s="97">
        <v>1097.5</v>
      </c>
    </row>
    <row r="588" spans="1:5" x14ac:dyDescent="0.2">
      <c r="A588" s="96">
        <v>40206</v>
      </c>
      <c r="B588" s="97">
        <v>1100.22</v>
      </c>
      <c r="C588" s="97">
        <v>1078.46</v>
      </c>
      <c r="D588" s="97">
        <v>1096.9299000000001</v>
      </c>
      <c r="E588" s="97">
        <v>1084.5298</v>
      </c>
    </row>
    <row r="589" spans="1:5" x14ac:dyDescent="0.2">
      <c r="A589" s="96">
        <v>40207</v>
      </c>
      <c r="B589" s="97">
        <v>1096.45</v>
      </c>
      <c r="C589" s="97">
        <v>1071.5898</v>
      </c>
      <c r="D589" s="97">
        <v>1087.6101000000001</v>
      </c>
      <c r="E589" s="97">
        <v>1073.8698999999999</v>
      </c>
    </row>
    <row r="590" spans="1:5" x14ac:dyDescent="0.2">
      <c r="A590" s="96">
        <v>40210</v>
      </c>
      <c r="B590" s="97">
        <v>1089.3798999999999</v>
      </c>
      <c r="C590" s="97">
        <v>1073.8898999999999</v>
      </c>
      <c r="D590" s="97">
        <v>1073.8898999999999</v>
      </c>
      <c r="E590" s="97">
        <v>1089.1899000000001</v>
      </c>
    </row>
    <row r="591" spans="1:5" x14ac:dyDescent="0.2">
      <c r="A591" s="96">
        <v>40211</v>
      </c>
      <c r="B591" s="97">
        <v>1104.73</v>
      </c>
      <c r="C591" s="97">
        <v>1087.96</v>
      </c>
      <c r="D591" s="97">
        <v>1090.0500999999999</v>
      </c>
      <c r="E591" s="97">
        <v>1103.3198</v>
      </c>
    </row>
    <row r="592" spans="1:5" x14ac:dyDescent="0.2">
      <c r="A592" s="96">
        <v>40212</v>
      </c>
      <c r="B592" s="97">
        <v>1102.72</v>
      </c>
      <c r="C592" s="97">
        <v>1093.97</v>
      </c>
      <c r="D592" s="97">
        <v>1100.6699000000001</v>
      </c>
      <c r="E592" s="97">
        <v>1097.2798</v>
      </c>
    </row>
    <row r="593" spans="1:5" x14ac:dyDescent="0.2">
      <c r="A593" s="96">
        <v>40213</v>
      </c>
      <c r="B593" s="97">
        <v>1097.25</v>
      </c>
      <c r="C593" s="97">
        <v>1062.7798</v>
      </c>
      <c r="D593" s="97">
        <v>1097.25</v>
      </c>
      <c r="E593" s="97">
        <v>1063.1098999999999</v>
      </c>
    </row>
    <row r="594" spans="1:5" x14ac:dyDescent="0.2">
      <c r="A594" s="96">
        <v>40214</v>
      </c>
      <c r="B594" s="97">
        <v>1067.1298999999999</v>
      </c>
      <c r="C594" s="97">
        <v>1044.5</v>
      </c>
      <c r="D594" s="97">
        <v>1064.1201000000001</v>
      </c>
      <c r="E594" s="97">
        <v>1066.1899000000001</v>
      </c>
    </row>
    <row r="595" spans="1:5" x14ac:dyDescent="0.2">
      <c r="A595" s="96">
        <v>40217</v>
      </c>
      <c r="B595" s="97">
        <v>1071.2</v>
      </c>
      <c r="C595" s="97">
        <v>1056.5098</v>
      </c>
      <c r="D595" s="97">
        <v>1065.51</v>
      </c>
      <c r="E595" s="97">
        <v>1056.74</v>
      </c>
    </row>
    <row r="596" spans="1:5" x14ac:dyDescent="0.2">
      <c r="A596" s="96">
        <v>40218</v>
      </c>
      <c r="B596" s="97">
        <v>1079.28</v>
      </c>
      <c r="C596" s="97">
        <v>1060.0598</v>
      </c>
      <c r="D596" s="97">
        <v>1060.0600999999999</v>
      </c>
      <c r="E596" s="97">
        <v>1070.5198</v>
      </c>
    </row>
    <row r="597" spans="1:5" x14ac:dyDescent="0.2">
      <c r="A597" s="96">
        <v>40219</v>
      </c>
      <c r="B597" s="97">
        <v>1073.6699000000001</v>
      </c>
      <c r="C597" s="97">
        <v>1059.3398</v>
      </c>
      <c r="D597" s="97">
        <v>1069.6799000000001</v>
      </c>
      <c r="E597" s="97">
        <v>1068.1298999999999</v>
      </c>
    </row>
    <row r="598" spans="1:5" x14ac:dyDescent="0.2">
      <c r="A598" s="96">
        <v>40220</v>
      </c>
      <c r="B598" s="97">
        <v>1080.04</v>
      </c>
      <c r="C598" s="97">
        <v>1060.5898</v>
      </c>
      <c r="D598" s="97">
        <v>1067.1001000000001</v>
      </c>
      <c r="E598" s="97">
        <v>1078.47</v>
      </c>
    </row>
    <row r="599" spans="1:5" x14ac:dyDescent="0.2">
      <c r="A599" s="96">
        <v>40221</v>
      </c>
      <c r="B599" s="97">
        <v>1077.8100999999999</v>
      </c>
      <c r="C599" s="97">
        <v>1062.97</v>
      </c>
      <c r="D599" s="97">
        <v>1075.95</v>
      </c>
      <c r="E599" s="97">
        <v>1075.5098</v>
      </c>
    </row>
    <row r="600" spans="1:5" x14ac:dyDescent="0.2">
      <c r="A600" s="96">
        <v>40225</v>
      </c>
      <c r="B600" s="97">
        <v>1095.6699000000001</v>
      </c>
      <c r="C600" s="97">
        <v>1079.1298999999999</v>
      </c>
      <c r="D600" s="97">
        <v>1079.1298999999999</v>
      </c>
      <c r="E600" s="97">
        <v>1094.8698999999999</v>
      </c>
    </row>
    <row r="601" spans="1:5" x14ac:dyDescent="0.2">
      <c r="A601" s="96">
        <v>40226</v>
      </c>
      <c r="B601" s="97">
        <v>1101.03</v>
      </c>
      <c r="C601" s="97">
        <v>1094.72</v>
      </c>
      <c r="D601" s="97">
        <v>1096.1398999999999</v>
      </c>
      <c r="E601" s="97">
        <v>1099.5098</v>
      </c>
    </row>
    <row r="602" spans="1:5" x14ac:dyDescent="0.2">
      <c r="A602" s="96">
        <v>40227</v>
      </c>
      <c r="B602" s="97">
        <v>1108.24</v>
      </c>
      <c r="C602" s="97">
        <v>1097.48</v>
      </c>
      <c r="D602" s="97">
        <v>1099.03</v>
      </c>
      <c r="E602" s="97">
        <v>1106.75</v>
      </c>
    </row>
    <row r="603" spans="1:5" x14ac:dyDescent="0.2">
      <c r="A603" s="96">
        <v>40228</v>
      </c>
      <c r="B603" s="97">
        <v>1112.4199000000001</v>
      </c>
      <c r="C603" s="97">
        <v>1100.7998</v>
      </c>
      <c r="D603" s="97">
        <v>1105.49</v>
      </c>
      <c r="E603" s="97">
        <v>1109.1699000000001</v>
      </c>
    </row>
    <row r="604" spans="1:5" x14ac:dyDescent="0.2">
      <c r="A604" s="96">
        <v>40231</v>
      </c>
      <c r="B604" s="97">
        <v>1112.29</v>
      </c>
      <c r="C604" s="97">
        <v>1105.3800000000001</v>
      </c>
      <c r="D604" s="97">
        <v>1109.17</v>
      </c>
      <c r="E604" s="97">
        <v>1108.01</v>
      </c>
    </row>
    <row r="605" spans="1:5" x14ac:dyDescent="0.2">
      <c r="A605" s="96">
        <v>40232</v>
      </c>
      <c r="B605" s="97">
        <v>1108.58</v>
      </c>
      <c r="C605" s="97">
        <v>1092.18</v>
      </c>
      <c r="D605" s="97">
        <v>1108.01</v>
      </c>
      <c r="E605" s="97">
        <v>1094.5999999999999</v>
      </c>
    </row>
    <row r="606" spans="1:5" x14ac:dyDescent="0.2">
      <c r="A606" s="96">
        <v>40233</v>
      </c>
      <c r="B606" s="97">
        <v>1106.42</v>
      </c>
      <c r="C606" s="97">
        <v>1095.5</v>
      </c>
      <c r="D606" s="97">
        <v>1094.5999999999999</v>
      </c>
      <c r="E606" s="97">
        <v>1105.24</v>
      </c>
    </row>
    <row r="607" spans="1:5" x14ac:dyDescent="0.2">
      <c r="A607" s="96">
        <v>40234</v>
      </c>
      <c r="B607" s="97">
        <v>1103.5</v>
      </c>
      <c r="C607" s="97">
        <v>1086.02</v>
      </c>
      <c r="D607" s="97">
        <v>1105.24</v>
      </c>
      <c r="E607" s="97">
        <v>1102.94</v>
      </c>
    </row>
    <row r="608" spans="1:5" x14ac:dyDescent="0.2">
      <c r="A608" s="96">
        <v>40235</v>
      </c>
      <c r="B608" s="97">
        <v>1107.24</v>
      </c>
      <c r="C608" s="97">
        <v>1097.56</v>
      </c>
      <c r="D608" s="97">
        <v>1102.94</v>
      </c>
      <c r="E608" s="97">
        <v>1104.49</v>
      </c>
    </row>
    <row r="609" spans="1:5" x14ac:dyDescent="0.2">
      <c r="A609" s="96">
        <v>40238</v>
      </c>
      <c r="B609" s="97">
        <v>1116.1099999999999</v>
      </c>
      <c r="C609" s="97">
        <v>1105.3599999999999</v>
      </c>
      <c r="D609" s="97">
        <v>1104.49</v>
      </c>
      <c r="E609" s="97">
        <v>1115.71</v>
      </c>
    </row>
    <row r="610" spans="1:5" x14ac:dyDescent="0.2">
      <c r="A610" s="96">
        <v>40239</v>
      </c>
      <c r="B610" s="97">
        <v>1123.46</v>
      </c>
      <c r="C610" s="97">
        <v>1116.51</v>
      </c>
      <c r="D610" s="97">
        <v>1115.71</v>
      </c>
      <c r="E610" s="97">
        <v>1118.31</v>
      </c>
    </row>
    <row r="611" spans="1:5" x14ac:dyDescent="0.2">
      <c r="A611" s="96">
        <v>40240</v>
      </c>
      <c r="B611" s="97">
        <v>1125.6400000000001</v>
      </c>
      <c r="C611" s="97">
        <v>1116.58</v>
      </c>
      <c r="D611" s="97">
        <v>1118.31</v>
      </c>
      <c r="E611" s="97">
        <v>1118.79</v>
      </c>
    </row>
    <row r="612" spans="1:5" x14ac:dyDescent="0.2">
      <c r="A612" s="96">
        <v>40241</v>
      </c>
      <c r="B612" s="97">
        <v>1123.73</v>
      </c>
      <c r="C612" s="97">
        <v>1116.6600000000001</v>
      </c>
      <c r="D612" s="97">
        <v>1118.79</v>
      </c>
      <c r="E612" s="97">
        <v>1122.97</v>
      </c>
    </row>
    <row r="613" spans="1:5" x14ac:dyDescent="0.2">
      <c r="A613" s="96">
        <v>40242</v>
      </c>
      <c r="B613" s="97">
        <v>1139.3800000000001</v>
      </c>
      <c r="C613" s="97">
        <v>1125.1199999999999</v>
      </c>
      <c r="D613" s="97">
        <v>1122.97</v>
      </c>
      <c r="E613" s="97">
        <v>1138.7</v>
      </c>
    </row>
    <row r="614" spans="1:5" x14ac:dyDescent="0.2">
      <c r="A614" s="96">
        <v>40245</v>
      </c>
      <c r="B614" s="97">
        <v>1141.05</v>
      </c>
      <c r="C614" s="97">
        <v>1136.77</v>
      </c>
      <c r="D614" s="97">
        <v>1138.7</v>
      </c>
      <c r="E614" s="97">
        <v>1138.5</v>
      </c>
    </row>
    <row r="615" spans="1:5" x14ac:dyDescent="0.2">
      <c r="A615" s="96">
        <v>40246</v>
      </c>
      <c r="B615" s="97">
        <v>1145.3699999999999</v>
      </c>
      <c r="C615" s="97">
        <v>1134.9000000000001</v>
      </c>
      <c r="D615" s="97">
        <v>1138.5</v>
      </c>
      <c r="E615" s="97">
        <v>1140.45</v>
      </c>
    </row>
    <row r="616" spans="1:5" x14ac:dyDescent="0.2">
      <c r="A616" s="96">
        <v>40247</v>
      </c>
      <c r="B616" s="97">
        <v>1148.26</v>
      </c>
      <c r="C616" s="97">
        <v>1140.0899999999999</v>
      </c>
      <c r="D616" s="97">
        <v>1140.45</v>
      </c>
      <c r="E616" s="97">
        <v>1145.6099999999999</v>
      </c>
    </row>
    <row r="617" spans="1:5" x14ac:dyDescent="0.2">
      <c r="A617" s="96">
        <v>40248</v>
      </c>
      <c r="B617" s="97">
        <v>1150.24</v>
      </c>
      <c r="C617" s="97">
        <v>1138.99</v>
      </c>
      <c r="D617" s="97">
        <v>1145.6099999999999</v>
      </c>
      <c r="E617" s="97">
        <v>1150.24</v>
      </c>
    </row>
    <row r="618" spans="1:5" x14ac:dyDescent="0.2">
      <c r="A618" s="96">
        <v>40249</v>
      </c>
      <c r="B618" s="97">
        <v>1153.4100000000001</v>
      </c>
      <c r="C618" s="97">
        <v>1146.97</v>
      </c>
      <c r="D618" s="97">
        <v>1150.24</v>
      </c>
      <c r="E618" s="97">
        <v>1149.99</v>
      </c>
    </row>
    <row r="619" spans="1:5" x14ac:dyDescent="0.2">
      <c r="A619" s="96">
        <v>40252</v>
      </c>
      <c r="B619" s="97">
        <v>1150.98</v>
      </c>
      <c r="C619" s="97">
        <v>1141.45</v>
      </c>
      <c r="D619" s="97">
        <v>1149.99</v>
      </c>
      <c r="E619" s="97">
        <v>1150.51</v>
      </c>
    </row>
    <row r="620" spans="1:5" x14ac:dyDescent="0.2">
      <c r="A620" s="96">
        <v>40253</v>
      </c>
      <c r="B620" s="97">
        <v>1160.28</v>
      </c>
      <c r="C620" s="97">
        <v>1150.3499999999999</v>
      </c>
      <c r="D620" s="97">
        <v>1150.51</v>
      </c>
      <c r="E620" s="97">
        <v>1159.46</v>
      </c>
    </row>
    <row r="621" spans="1:5" x14ac:dyDescent="0.2">
      <c r="A621" s="96">
        <v>40254</v>
      </c>
      <c r="B621" s="97">
        <v>1169.8399999999999</v>
      </c>
      <c r="C621" s="97">
        <v>1159.94</v>
      </c>
      <c r="D621" s="97">
        <v>1159.46</v>
      </c>
      <c r="E621" s="97">
        <v>1166.21</v>
      </c>
    </row>
    <row r="622" spans="1:5" x14ac:dyDescent="0.2">
      <c r="A622" s="96">
        <v>40255</v>
      </c>
      <c r="B622" s="97">
        <v>1167.77</v>
      </c>
      <c r="C622" s="97">
        <v>1161.1600000000001</v>
      </c>
      <c r="D622" s="97">
        <v>1166.21</v>
      </c>
      <c r="E622" s="97">
        <v>1165.83</v>
      </c>
    </row>
    <row r="623" spans="1:5" x14ac:dyDescent="0.2">
      <c r="A623" s="96">
        <v>40256</v>
      </c>
      <c r="B623" s="97">
        <v>1169.2</v>
      </c>
      <c r="C623" s="97">
        <v>1155.33</v>
      </c>
      <c r="D623" s="97">
        <v>1165.83</v>
      </c>
      <c r="E623" s="97">
        <v>1159.9000000000001</v>
      </c>
    </row>
    <row r="624" spans="1:5" x14ac:dyDescent="0.2">
      <c r="A624" s="96">
        <v>40259</v>
      </c>
      <c r="B624" s="97">
        <v>1167.82</v>
      </c>
      <c r="C624" s="97">
        <v>1152.8800000000001</v>
      </c>
      <c r="D624" s="97">
        <v>1159.9000000000001</v>
      </c>
      <c r="E624" s="97">
        <v>1165.81</v>
      </c>
    </row>
    <row r="625" spans="1:5" x14ac:dyDescent="0.2">
      <c r="A625" s="96">
        <v>40260</v>
      </c>
      <c r="B625" s="97">
        <v>1174.72</v>
      </c>
      <c r="C625" s="97">
        <v>1163.83</v>
      </c>
      <c r="D625" s="97">
        <v>1165.81</v>
      </c>
      <c r="E625" s="97">
        <v>1174.17</v>
      </c>
    </row>
    <row r="626" spans="1:5" x14ac:dyDescent="0.2">
      <c r="A626" s="96">
        <v>40261</v>
      </c>
      <c r="B626" s="97">
        <v>1173.04</v>
      </c>
      <c r="C626" s="97">
        <v>1166.01</v>
      </c>
      <c r="D626" s="97">
        <v>1174.17</v>
      </c>
      <c r="E626" s="97">
        <v>1167.72</v>
      </c>
    </row>
    <row r="627" spans="1:5" x14ac:dyDescent="0.2">
      <c r="A627" s="96">
        <v>40262</v>
      </c>
      <c r="B627" s="97">
        <v>1180.69</v>
      </c>
      <c r="C627" s="97">
        <v>1165.0899999999999</v>
      </c>
      <c r="D627" s="97">
        <v>1167.72</v>
      </c>
      <c r="E627" s="97">
        <v>1165.73</v>
      </c>
    </row>
    <row r="628" spans="1:5" x14ac:dyDescent="0.2">
      <c r="A628" s="96">
        <v>40263</v>
      </c>
      <c r="B628" s="97">
        <v>1173.93</v>
      </c>
      <c r="C628" s="97">
        <v>1161.48</v>
      </c>
      <c r="D628" s="97">
        <v>1165.73</v>
      </c>
      <c r="E628" s="97">
        <v>1166.5899999999999</v>
      </c>
    </row>
    <row r="629" spans="1:5" x14ac:dyDescent="0.2">
      <c r="A629" s="96">
        <v>40266</v>
      </c>
      <c r="B629" s="97">
        <v>1174.8499999999999</v>
      </c>
      <c r="C629" s="97">
        <v>1167.71</v>
      </c>
      <c r="D629" s="97">
        <v>1166.5899999999999</v>
      </c>
      <c r="E629" s="97">
        <v>1173.22</v>
      </c>
    </row>
    <row r="630" spans="1:5" x14ac:dyDescent="0.2">
      <c r="A630" s="96">
        <v>40267</v>
      </c>
      <c r="B630" s="97">
        <v>1177.83</v>
      </c>
      <c r="C630" s="97">
        <v>1168.92</v>
      </c>
      <c r="D630" s="97">
        <v>1173.75</v>
      </c>
      <c r="E630" s="97">
        <v>1173.27</v>
      </c>
    </row>
    <row r="631" spans="1:5" x14ac:dyDescent="0.2">
      <c r="A631" s="96">
        <v>40268</v>
      </c>
      <c r="B631" s="97">
        <v>1174.56</v>
      </c>
      <c r="C631" s="97">
        <v>1165.77</v>
      </c>
      <c r="D631" s="97">
        <v>1171.75</v>
      </c>
      <c r="E631" s="97">
        <v>1169.43</v>
      </c>
    </row>
    <row r="632" spans="1:5" x14ac:dyDescent="0.2">
      <c r="A632" s="96">
        <v>40269</v>
      </c>
      <c r="B632" s="97">
        <v>1181.43</v>
      </c>
      <c r="C632" s="97">
        <v>1170.69</v>
      </c>
      <c r="D632" s="97">
        <v>1171.23</v>
      </c>
      <c r="E632" s="97">
        <v>1178.0999999999999</v>
      </c>
    </row>
    <row r="633" spans="1:5" x14ac:dyDescent="0.2">
      <c r="A633" s="96">
        <v>40273</v>
      </c>
      <c r="B633" s="97">
        <v>1187.73</v>
      </c>
      <c r="C633" s="97">
        <v>1178.71</v>
      </c>
      <c r="D633" s="97">
        <v>1178.71</v>
      </c>
      <c r="E633" s="97">
        <v>1187.44</v>
      </c>
    </row>
    <row r="634" spans="1:5" x14ac:dyDescent="0.2">
      <c r="A634" s="96">
        <v>40274</v>
      </c>
      <c r="B634" s="97">
        <v>1191.8</v>
      </c>
      <c r="C634" s="97">
        <v>1182.77</v>
      </c>
      <c r="D634" s="97">
        <v>1186.01</v>
      </c>
      <c r="E634" s="97">
        <v>1189.44</v>
      </c>
    </row>
    <row r="635" spans="1:5" x14ac:dyDescent="0.2">
      <c r="A635" s="96">
        <v>40275</v>
      </c>
      <c r="B635" s="97">
        <v>1189.5999999999999</v>
      </c>
      <c r="C635" s="97">
        <v>1177.25</v>
      </c>
      <c r="D635" s="97">
        <v>1188.23</v>
      </c>
      <c r="E635" s="97">
        <v>1182.45</v>
      </c>
    </row>
    <row r="636" spans="1:5" x14ac:dyDescent="0.2">
      <c r="A636" s="96">
        <v>40276</v>
      </c>
      <c r="B636" s="97">
        <v>1188.55</v>
      </c>
      <c r="C636" s="97">
        <v>1175.1199999999999</v>
      </c>
      <c r="D636" s="97">
        <v>1181.75</v>
      </c>
      <c r="E636" s="97">
        <v>1186.44</v>
      </c>
    </row>
    <row r="637" spans="1:5" x14ac:dyDescent="0.2">
      <c r="A637" s="96">
        <v>40277</v>
      </c>
      <c r="B637" s="97">
        <v>1194.6600000000001</v>
      </c>
      <c r="C637" s="97">
        <v>1187.1500000000001</v>
      </c>
      <c r="D637" s="97">
        <v>1187.47</v>
      </c>
      <c r="E637" s="97">
        <v>1194.3699999999999</v>
      </c>
    </row>
    <row r="638" spans="1:5" x14ac:dyDescent="0.2">
      <c r="A638" s="96">
        <v>40280</v>
      </c>
      <c r="B638" s="97">
        <v>1199.2</v>
      </c>
      <c r="C638" s="97">
        <v>1194.71</v>
      </c>
      <c r="D638" s="97">
        <v>1194.94</v>
      </c>
      <c r="E638" s="97">
        <v>1196.48</v>
      </c>
    </row>
    <row r="639" spans="1:5" x14ac:dyDescent="0.2">
      <c r="A639" s="96">
        <v>40281</v>
      </c>
      <c r="B639" s="97">
        <v>1199.04</v>
      </c>
      <c r="C639" s="97">
        <v>1188.82</v>
      </c>
      <c r="D639" s="97">
        <v>1195.94</v>
      </c>
      <c r="E639" s="97">
        <v>1197.3</v>
      </c>
    </row>
    <row r="640" spans="1:5" x14ac:dyDescent="0.2">
      <c r="A640" s="96">
        <v>40282</v>
      </c>
      <c r="B640" s="97">
        <v>1210.6500000000001</v>
      </c>
      <c r="C640" s="97">
        <v>1198.69</v>
      </c>
      <c r="D640" s="97">
        <v>1198.69</v>
      </c>
      <c r="E640" s="97">
        <v>1210.6500000000001</v>
      </c>
    </row>
    <row r="641" spans="1:5" x14ac:dyDescent="0.2">
      <c r="A641" s="96">
        <v>40283</v>
      </c>
      <c r="B641" s="97">
        <v>1213.92</v>
      </c>
      <c r="C641" s="97">
        <v>1208.5</v>
      </c>
      <c r="D641" s="97">
        <v>1210.77</v>
      </c>
      <c r="E641" s="97">
        <v>1211.67</v>
      </c>
    </row>
    <row r="642" spans="1:5" x14ac:dyDescent="0.2">
      <c r="A642" s="96">
        <v>40284</v>
      </c>
      <c r="B642" s="97">
        <v>1210.17</v>
      </c>
      <c r="C642" s="97">
        <v>1186.77</v>
      </c>
      <c r="D642" s="97">
        <v>1210.17</v>
      </c>
      <c r="E642" s="97">
        <v>1192.1300000000001</v>
      </c>
    </row>
    <row r="643" spans="1:5" x14ac:dyDescent="0.2">
      <c r="A643" s="96">
        <v>40287</v>
      </c>
      <c r="B643" s="97">
        <v>1197.8699999999999</v>
      </c>
      <c r="C643" s="97">
        <v>1183.68</v>
      </c>
      <c r="D643" s="97">
        <v>1192.06</v>
      </c>
      <c r="E643" s="97">
        <v>1197.52</v>
      </c>
    </row>
    <row r="644" spans="1:5" x14ac:dyDescent="0.2">
      <c r="A644" s="96">
        <v>40288</v>
      </c>
      <c r="B644" s="97">
        <v>1208.58</v>
      </c>
      <c r="C644" s="97">
        <v>1199.04</v>
      </c>
      <c r="D644" s="97">
        <v>1199.04</v>
      </c>
      <c r="E644" s="97">
        <v>1207.17</v>
      </c>
    </row>
    <row r="645" spans="1:5" x14ac:dyDescent="0.2">
      <c r="A645" s="96">
        <v>40289</v>
      </c>
      <c r="B645" s="97">
        <v>1210.99</v>
      </c>
      <c r="C645" s="97">
        <v>1198.8499999999999</v>
      </c>
      <c r="D645" s="97">
        <v>1207.1600000000001</v>
      </c>
      <c r="E645" s="97">
        <v>1205.94</v>
      </c>
    </row>
    <row r="646" spans="1:5" x14ac:dyDescent="0.2">
      <c r="A646" s="96">
        <v>40290</v>
      </c>
      <c r="B646" s="97">
        <v>1210.27</v>
      </c>
      <c r="C646" s="97">
        <v>1190.19</v>
      </c>
      <c r="D646" s="97">
        <v>1202.52</v>
      </c>
      <c r="E646" s="97">
        <v>1208.67</v>
      </c>
    </row>
    <row r="647" spans="1:5" x14ac:dyDescent="0.2">
      <c r="A647" s="96">
        <v>40291</v>
      </c>
      <c r="B647" s="97">
        <v>1217.28</v>
      </c>
      <c r="C647" s="97">
        <v>1205.0999999999999</v>
      </c>
      <c r="D647" s="97">
        <v>1207.8699999999999</v>
      </c>
      <c r="E647" s="97">
        <v>1217.28</v>
      </c>
    </row>
    <row r="648" spans="1:5" x14ac:dyDescent="0.2">
      <c r="A648" s="96">
        <v>40294</v>
      </c>
      <c r="B648" s="97">
        <v>1218.8</v>
      </c>
      <c r="C648" s="97">
        <v>1211.07</v>
      </c>
      <c r="D648" s="97">
        <v>1217.07</v>
      </c>
      <c r="E648" s="97">
        <v>1212.05</v>
      </c>
    </row>
    <row r="649" spans="1:5" x14ac:dyDescent="0.2">
      <c r="A649" s="96">
        <v>40295</v>
      </c>
      <c r="B649" s="97">
        <v>1211.3800000000001</v>
      </c>
      <c r="C649" s="97">
        <v>1181.6199999999999</v>
      </c>
      <c r="D649" s="97">
        <v>1209.92</v>
      </c>
      <c r="E649" s="97">
        <v>1183.71</v>
      </c>
    </row>
    <row r="650" spans="1:5" x14ac:dyDescent="0.2">
      <c r="A650" s="96">
        <v>40296</v>
      </c>
      <c r="B650" s="97">
        <v>1195.05</v>
      </c>
      <c r="C650" s="97">
        <v>1181.81</v>
      </c>
      <c r="D650" s="97">
        <v>1191.97</v>
      </c>
      <c r="E650" s="97">
        <v>1191.3599999999999</v>
      </c>
    </row>
    <row r="651" spans="1:5" x14ac:dyDescent="0.2">
      <c r="A651" s="96">
        <v>40297</v>
      </c>
      <c r="B651" s="97">
        <v>1209.3599999999999</v>
      </c>
      <c r="C651" s="97">
        <v>1193.3</v>
      </c>
      <c r="D651" s="97">
        <v>1193.3</v>
      </c>
      <c r="E651" s="97">
        <v>1206.78</v>
      </c>
    </row>
    <row r="652" spans="1:5" x14ac:dyDescent="0.2">
      <c r="A652" s="96">
        <v>40298</v>
      </c>
      <c r="B652" s="97">
        <v>1207.99</v>
      </c>
      <c r="C652" s="97">
        <v>1186.32</v>
      </c>
      <c r="D652" s="97">
        <v>1206.77</v>
      </c>
      <c r="E652" s="97">
        <v>1186.69</v>
      </c>
    </row>
    <row r="653" spans="1:5" x14ac:dyDescent="0.2">
      <c r="A653" s="96">
        <v>40301</v>
      </c>
      <c r="B653" s="97">
        <v>1205.1300000000001</v>
      </c>
      <c r="C653" s="97">
        <v>1188.58</v>
      </c>
      <c r="D653" s="97">
        <v>1188.58</v>
      </c>
      <c r="E653" s="97">
        <v>1202.26</v>
      </c>
    </row>
    <row r="654" spans="1:5" x14ac:dyDescent="0.2">
      <c r="A654" s="96">
        <v>40302</v>
      </c>
      <c r="B654" s="97">
        <v>1197.5</v>
      </c>
      <c r="C654" s="97">
        <v>1168.1199999999999</v>
      </c>
      <c r="D654" s="97">
        <v>1197.5</v>
      </c>
      <c r="E654" s="97">
        <v>1173.5999999999999</v>
      </c>
    </row>
    <row r="655" spans="1:5" x14ac:dyDescent="0.2">
      <c r="A655" s="96">
        <v>40303</v>
      </c>
      <c r="B655" s="97">
        <v>1175.95</v>
      </c>
      <c r="C655" s="97">
        <v>1158.1500000000001</v>
      </c>
      <c r="D655" s="97">
        <v>1169.24</v>
      </c>
      <c r="E655" s="97">
        <v>1165.8699999999999</v>
      </c>
    </row>
    <row r="656" spans="1:5" x14ac:dyDescent="0.2">
      <c r="A656" s="96">
        <v>40304</v>
      </c>
      <c r="B656" s="97">
        <v>1167.58</v>
      </c>
      <c r="C656" s="97">
        <v>1065.79</v>
      </c>
      <c r="D656" s="97">
        <v>1164.3800000000001</v>
      </c>
      <c r="E656" s="97">
        <v>1128.1500000000001</v>
      </c>
    </row>
    <row r="657" spans="1:5" x14ac:dyDescent="0.2">
      <c r="A657" s="96">
        <v>40305</v>
      </c>
      <c r="B657" s="97">
        <v>1135.1300000000001</v>
      </c>
      <c r="C657" s="97">
        <v>1096.1300000000001</v>
      </c>
      <c r="D657" s="97">
        <v>1127.04</v>
      </c>
      <c r="E657" s="97">
        <v>1110.8800000000001</v>
      </c>
    </row>
    <row r="658" spans="1:5" x14ac:dyDescent="0.2">
      <c r="A658" s="96">
        <v>40308</v>
      </c>
      <c r="B658" s="97">
        <v>1163.8499999999999</v>
      </c>
      <c r="C658" s="97">
        <v>1122.27</v>
      </c>
      <c r="D658" s="97">
        <v>1122.27</v>
      </c>
      <c r="E658" s="97">
        <v>1159.73</v>
      </c>
    </row>
    <row r="659" spans="1:5" x14ac:dyDescent="0.2">
      <c r="A659" s="96">
        <v>40309</v>
      </c>
      <c r="B659" s="97">
        <v>1170.48</v>
      </c>
      <c r="C659" s="97">
        <v>1147.71</v>
      </c>
      <c r="D659" s="97">
        <v>1156.3900000000001</v>
      </c>
      <c r="E659" s="97">
        <v>1155.79</v>
      </c>
    </row>
    <row r="660" spans="1:5" x14ac:dyDescent="0.2">
      <c r="A660" s="96">
        <v>40310</v>
      </c>
      <c r="B660" s="97">
        <v>1172.8699999999999</v>
      </c>
      <c r="C660" s="97">
        <v>1155.43</v>
      </c>
      <c r="D660" s="97">
        <v>1155.43</v>
      </c>
      <c r="E660" s="97">
        <v>1171.67</v>
      </c>
    </row>
    <row r="661" spans="1:5" x14ac:dyDescent="0.2">
      <c r="A661" s="96">
        <v>40311</v>
      </c>
      <c r="B661" s="97">
        <v>1173.57</v>
      </c>
      <c r="C661" s="97">
        <v>1156.1400000000001</v>
      </c>
      <c r="D661" s="97">
        <v>1170.04</v>
      </c>
      <c r="E661" s="97">
        <v>1157.44</v>
      </c>
    </row>
    <row r="662" spans="1:5" x14ac:dyDescent="0.2">
      <c r="A662" s="96">
        <v>40312</v>
      </c>
      <c r="B662" s="97">
        <v>1157.19</v>
      </c>
      <c r="C662" s="97">
        <v>1126.1400000000001</v>
      </c>
      <c r="D662" s="97">
        <v>1157.19</v>
      </c>
      <c r="E662" s="97">
        <v>1135.68</v>
      </c>
    </row>
    <row r="663" spans="1:5" x14ac:dyDescent="0.2">
      <c r="A663" s="96">
        <v>40315</v>
      </c>
      <c r="B663" s="97">
        <v>1141.8800000000001</v>
      </c>
      <c r="C663" s="97">
        <v>1114.96</v>
      </c>
      <c r="D663" s="97">
        <v>1136.52</v>
      </c>
      <c r="E663" s="97">
        <v>1136.94</v>
      </c>
    </row>
    <row r="664" spans="1:5" x14ac:dyDescent="0.2">
      <c r="A664" s="96">
        <v>40316</v>
      </c>
      <c r="B664" s="97">
        <v>1148.6600000000001</v>
      </c>
      <c r="C664" s="97">
        <v>1117.2</v>
      </c>
      <c r="D664" s="97">
        <v>1138.78</v>
      </c>
      <c r="E664" s="97">
        <v>1120.8</v>
      </c>
    </row>
    <row r="665" spans="1:5" x14ac:dyDescent="0.2">
      <c r="A665" s="96">
        <v>40317</v>
      </c>
      <c r="B665" s="97">
        <v>1124.27</v>
      </c>
      <c r="C665" s="97">
        <v>1100.6600000000001</v>
      </c>
      <c r="D665" s="97">
        <v>1119.57</v>
      </c>
      <c r="E665" s="97">
        <v>1115.05</v>
      </c>
    </row>
    <row r="666" spans="1:5" x14ac:dyDescent="0.2">
      <c r="A666" s="96">
        <v>40318</v>
      </c>
      <c r="B666" s="97">
        <v>1107.3399999999999</v>
      </c>
      <c r="C666" s="97">
        <v>1071.58</v>
      </c>
      <c r="D666" s="97">
        <v>1107.3399999999999</v>
      </c>
      <c r="E666" s="97">
        <v>1071.5899999999999</v>
      </c>
    </row>
    <row r="667" spans="1:5" x14ac:dyDescent="0.2">
      <c r="A667" s="96">
        <v>40319</v>
      </c>
      <c r="B667" s="97">
        <v>1090.1600000000001</v>
      </c>
      <c r="C667" s="97">
        <v>1055.9000000000001</v>
      </c>
      <c r="D667" s="97">
        <v>1067.26</v>
      </c>
      <c r="E667" s="97">
        <v>1087.69</v>
      </c>
    </row>
    <row r="668" spans="1:5" x14ac:dyDescent="0.2">
      <c r="A668" s="96">
        <v>40322</v>
      </c>
      <c r="B668" s="97">
        <v>1089.95</v>
      </c>
      <c r="C668" s="97">
        <v>1072.7</v>
      </c>
      <c r="D668" s="97">
        <v>1084.78</v>
      </c>
      <c r="E668" s="97">
        <v>1073.6500000000001</v>
      </c>
    </row>
    <row r="669" spans="1:5" x14ac:dyDescent="0.2">
      <c r="A669" s="96">
        <v>40323</v>
      </c>
      <c r="B669" s="97">
        <v>1074.75</v>
      </c>
      <c r="C669" s="97">
        <v>1040.78</v>
      </c>
      <c r="D669" s="97">
        <v>1067.42</v>
      </c>
      <c r="E669" s="97">
        <v>1074.03</v>
      </c>
    </row>
    <row r="670" spans="1:5" x14ac:dyDescent="0.2">
      <c r="A670" s="96">
        <v>40324</v>
      </c>
      <c r="B670" s="97">
        <v>1090.75</v>
      </c>
      <c r="C670" s="97">
        <v>1065.5899999999999</v>
      </c>
      <c r="D670" s="97">
        <v>1075.51</v>
      </c>
      <c r="E670" s="97">
        <v>1067.95</v>
      </c>
    </row>
    <row r="671" spans="1:5" x14ac:dyDescent="0.2">
      <c r="A671" s="96">
        <v>40325</v>
      </c>
      <c r="B671" s="97">
        <v>1103.52</v>
      </c>
      <c r="C671" s="97">
        <v>1074.27</v>
      </c>
      <c r="D671" s="97">
        <v>1074.27</v>
      </c>
      <c r="E671" s="97">
        <v>1103.06</v>
      </c>
    </row>
    <row r="672" spans="1:5" x14ac:dyDescent="0.2">
      <c r="A672" s="96">
        <v>40326</v>
      </c>
      <c r="B672" s="97">
        <v>1102.5899999999999</v>
      </c>
      <c r="C672" s="97">
        <v>1084.78</v>
      </c>
      <c r="D672" s="97">
        <v>1102.5899999999999</v>
      </c>
      <c r="E672" s="97">
        <v>1089.4100000000001</v>
      </c>
    </row>
    <row r="673" spans="1:5" x14ac:dyDescent="0.2">
      <c r="A673" s="96">
        <v>40330</v>
      </c>
      <c r="B673" s="97">
        <v>1094.77</v>
      </c>
      <c r="C673" s="97">
        <v>1069.8900000000001</v>
      </c>
      <c r="D673" s="97">
        <v>1087.3</v>
      </c>
      <c r="E673" s="97">
        <v>1070.71</v>
      </c>
    </row>
    <row r="674" spans="1:5" x14ac:dyDescent="0.2">
      <c r="A674" s="96">
        <v>40331</v>
      </c>
      <c r="B674" s="97">
        <v>1098.56</v>
      </c>
      <c r="C674" s="97">
        <v>1072.03</v>
      </c>
      <c r="D674" s="97">
        <v>1073.01</v>
      </c>
      <c r="E674" s="97">
        <v>1098.3800000000001</v>
      </c>
    </row>
    <row r="675" spans="1:5" x14ac:dyDescent="0.2">
      <c r="A675" s="96">
        <v>40332</v>
      </c>
      <c r="B675" s="97">
        <v>1105.67</v>
      </c>
      <c r="C675" s="97">
        <v>1091.81</v>
      </c>
      <c r="D675" s="97">
        <v>1098.82</v>
      </c>
      <c r="E675" s="97">
        <v>1102.83</v>
      </c>
    </row>
    <row r="676" spans="1:5" x14ac:dyDescent="0.2">
      <c r="A676" s="96">
        <v>40333</v>
      </c>
      <c r="B676" s="97">
        <v>1098.43</v>
      </c>
      <c r="C676" s="97">
        <v>1060.5</v>
      </c>
      <c r="D676" s="97">
        <v>1098.43</v>
      </c>
      <c r="E676" s="97">
        <v>1064.8800000000001</v>
      </c>
    </row>
    <row r="677" spans="1:5" x14ac:dyDescent="0.2">
      <c r="A677" s="96">
        <v>40336</v>
      </c>
      <c r="B677" s="97">
        <v>1071.3599999999999</v>
      </c>
      <c r="C677" s="97">
        <v>1049.8599999999999</v>
      </c>
      <c r="D677" s="97">
        <v>1065.8399999999999</v>
      </c>
      <c r="E677" s="97">
        <v>1050.47</v>
      </c>
    </row>
    <row r="678" spans="1:5" x14ac:dyDescent="0.2">
      <c r="A678" s="96">
        <v>40337</v>
      </c>
      <c r="B678" s="97">
        <v>1063.1500000000001</v>
      </c>
      <c r="C678" s="97">
        <v>1042.17</v>
      </c>
      <c r="D678" s="97">
        <v>1050.81</v>
      </c>
      <c r="E678" s="97">
        <v>1062</v>
      </c>
    </row>
    <row r="679" spans="1:5" x14ac:dyDescent="0.2">
      <c r="A679" s="96">
        <v>40338</v>
      </c>
      <c r="B679" s="97">
        <v>1077.74</v>
      </c>
      <c r="C679" s="97">
        <v>1052.25</v>
      </c>
      <c r="D679" s="97">
        <v>1062.75</v>
      </c>
      <c r="E679" s="97">
        <v>1055.69</v>
      </c>
    </row>
    <row r="680" spans="1:5" x14ac:dyDescent="0.2">
      <c r="A680" s="96">
        <v>40339</v>
      </c>
      <c r="B680" s="97">
        <v>1087.8499999999999</v>
      </c>
      <c r="C680" s="97">
        <v>1058.77</v>
      </c>
      <c r="D680" s="97">
        <v>1058.77</v>
      </c>
      <c r="E680" s="97">
        <v>1086.8399999999999</v>
      </c>
    </row>
    <row r="681" spans="1:5" x14ac:dyDescent="0.2">
      <c r="A681" s="96">
        <v>40340</v>
      </c>
      <c r="B681" s="97">
        <v>1092.25</v>
      </c>
      <c r="C681" s="97">
        <v>1077.1199999999999</v>
      </c>
      <c r="D681" s="97">
        <v>1082.6500000000001</v>
      </c>
      <c r="E681" s="97">
        <v>1091.5999999999999</v>
      </c>
    </row>
    <row r="682" spans="1:5" x14ac:dyDescent="0.2">
      <c r="A682" s="96">
        <v>40343</v>
      </c>
      <c r="B682" s="97">
        <v>1105.9100000000001</v>
      </c>
      <c r="C682" s="97">
        <v>1089.03</v>
      </c>
      <c r="D682" s="97">
        <v>1095</v>
      </c>
      <c r="E682" s="97">
        <v>1089.6300000000001</v>
      </c>
    </row>
    <row r="683" spans="1:5" x14ac:dyDescent="0.2">
      <c r="A683" s="96">
        <v>40344</v>
      </c>
      <c r="B683" s="97">
        <v>1115.5899999999999</v>
      </c>
      <c r="C683" s="97">
        <v>1091.21</v>
      </c>
      <c r="D683" s="97">
        <v>1091.21</v>
      </c>
      <c r="E683" s="97">
        <v>1115.23</v>
      </c>
    </row>
    <row r="684" spans="1:5" x14ac:dyDescent="0.2">
      <c r="A684" s="96">
        <v>40345</v>
      </c>
      <c r="B684" s="97">
        <v>1118.74</v>
      </c>
      <c r="C684" s="97">
        <v>1107.1300000000001</v>
      </c>
      <c r="D684" s="97">
        <v>1114.02</v>
      </c>
      <c r="E684" s="97">
        <v>1114.6099999999999</v>
      </c>
    </row>
    <row r="685" spans="1:5" x14ac:dyDescent="0.2">
      <c r="A685" s="96">
        <v>40346</v>
      </c>
      <c r="B685" s="97">
        <v>1117.72</v>
      </c>
      <c r="C685" s="97">
        <v>1105.8699999999999</v>
      </c>
      <c r="D685" s="97">
        <v>1115.98</v>
      </c>
      <c r="E685" s="97">
        <v>1116.04</v>
      </c>
    </row>
    <row r="686" spans="1:5" x14ac:dyDescent="0.2">
      <c r="A686" s="96">
        <v>40347</v>
      </c>
      <c r="B686" s="97">
        <v>1121.01</v>
      </c>
      <c r="C686" s="97">
        <v>1113.93</v>
      </c>
      <c r="D686" s="97">
        <v>1116.1600000000001</v>
      </c>
      <c r="E686" s="97">
        <v>1117.51</v>
      </c>
    </row>
    <row r="687" spans="1:5" x14ac:dyDescent="0.2">
      <c r="A687" s="96">
        <v>40350</v>
      </c>
      <c r="B687" s="97">
        <v>1131.23</v>
      </c>
      <c r="C687" s="97">
        <v>1108.24</v>
      </c>
      <c r="D687" s="97">
        <v>1122.79</v>
      </c>
      <c r="E687" s="97">
        <v>1113.2</v>
      </c>
    </row>
    <row r="688" spans="1:5" x14ac:dyDescent="0.2">
      <c r="A688" s="96">
        <v>40351</v>
      </c>
      <c r="B688" s="97">
        <v>1118.5</v>
      </c>
      <c r="C688" s="97">
        <v>1094.18</v>
      </c>
      <c r="D688" s="97">
        <v>1113.9000000000001</v>
      </c>
      <c r="E688" s="97">
        <v>1095.31</v>
      </c>
    </row>
    <row r="689" spans="1:5" x14ac:dyDescent="0.2">
      <c r="A689" s="96">
        <v>40352</v>
      </c>
      <c r="B689" s="97">
        <v>1099.6400000000001</v>
      </c>
      <c r="C689" s="97">
        <v>1085.31</v>
      </c>
      <c r="D689" s="97">
        <v>1095.57</v>
      </c>
      <c r="E689" s="97">
        <v>1092.04</v>
      </c>
    </row>
    <row r="690" spans="1:5" x14ac:dyDescent="0.2">
      <c r="A690" s="96">
        <v>40353</v>
      </c>
      <c r="B690" s="97">
        <v>1090.93</v>
      </c>
      <c r="C690" s="97">
        <v>1071.5999999999999</v>
      </c>
      <c r="D690" s="97">
        <v>1090.93</v>
      </c>
      <c r="E690" s="97">
        <v>1073.69</v>
      </c>
    </row>
    <row r="691" spans="1:5" x14ac:dyDescent="0.2">
      <c r="A691" s="96">
        <v>40354</v>
      </c>
      <c r="B691" s="97">
        <v>1083.56</v>
      </c>
      <c r="C691" s="97">
        <v>1067.8900000000001</v>
      </c>
      <c r="D691" s="97">
        <v>1075.0999999999999</v>
      </c>
      <c r="E691" s="97">
        <v>1076.76</v>
      </c>
    </row>
    <row r="692" spans="1:5" x14ac:dyDescent="0.2">
      <c r="A692" s="96">
        <v>40357</v>
      </c>
      <c r="B692" s="97">
        <v>1082.5999999999999</v>
      </c>
      <c r="C692" s="97">
        <v>1071.45</v>
      </c>
      <c r="D692" s="97">
        <v>1074.8900000000001</v>
      </c>
      <c r="E692" s="97">
        <v>1074.57</v>
      </c>
    </row>
    <row r="693" spans="1:5" x14ac:dyDescent="0.2">
      <c r="A693" s="96">
        <v>40358</v>
      </c>
      <c r="B693" s="97">
        <v>1071.0999999999999</v>
      </c>
      <c r="C693" s="97">
        <v>1035.18</v>
      </c>
      <c r="D693" s="97">
        <v>1071.0999999999999</v>
      </c>
      <c r="E693" s="97">
        <v>1041.24</v>
      </c>
    </row>
    <row r="694" spans="1:5" x14ac:dyDescent="0.2">
      <c r="A694" s="96">
        <v>40359</v>
      </c>
      <c r="B694" s="97">
        <v>1048.08</v>
      </c>
      <c r="C694" s="97">
        <v>1028.33</v>
      </c>
      <c r="D694" s="97">
        <v>1040.56</v>
      </c>
      <c r="E694" s="97">
        <v>1030.71</v>
      </c>
    </row>
    <row r="695" spans="1:5" x14ac:dyDescent="0.2">
      <c r="A695" s="96">
        <v>40360</v>
      </c>
      <c r="B695" s="97">
        <v>1033.58</v>
      </c>
      <c r="C695" s="97">
        <v>1010.91</v>
      </c>
      <c r="D695" s="97">
        <v>1031.0999999999999</v>
      </c>
      <c r="E695" s="97">
        <v>1027.3699999999999</v>
      </c>
    </row>
    <row r="696" spans="1:5" x14ac:dyDescent="0.2">
      <c r="A696" s="96">
        <v>40361</v>
      </c>
      <c r="B696" s="97">
        <v>1032.95</v>
      </c>
      <c r="C696" s="97">
        <v>1015.93</v>
      </c>
      <c r="D696" s="97">
        <v>1027.6500000000001</v>
      </c>
      <c r="E696" s="97">
        <v>1022.58</v>
      </c>
    </row>
    <row r="697" spans="1:5" x14ac:dyDescent="0.2">
      <c r="A697" s="96">
        <v>40365</v>
      </c>
      <c r="B697" s="97">
        <v>1042.5</v>
      </c>
      <c r="C697" s="97">
        <v>1018.35</v>
      </c>
      <c r="D697" s="97">
        <v>1028.0899999999999</v>
      </c>
      <c r="E697" s="97">
        <v>1028.06</v>
      </c>
    </row>
    <row r="698" spans="1:5" x14ac:dyDescent="0.2">
      <c r="A698" s="96">
        <v>40366</v>
      </c>
      <c r="B698" s="97">
        <v>1060.8900000000001</v>
      </c>
      <c r="C698" s="97">
        <v>1028.54</v>
      </c>
      <c r="D698" s="97">
        <v>1028.54</v>
      </c>
      <c r="E698" s="97">
        <v>1060.27</v>
      </c>
    </row>
    <row r="699" spans="1:5" x14ac:dyDescent="0.2">
      <c r="A699" s="96">
        <v>40367</v>
      </c>
      <c r="B699" s="97">
        <v>1071.25</v>
      </c>
      <c r="C699" s="97">
        <v>1058.24</v>
      </c>
      <c r="D699" s="97">
        <v>1062.92</v>
      </c>
      <c r="E699" s="97">
        <v>1070.25</v>
      </c>
    </row>
    <row r="700" spans="1:5" x14ac:dyDescent="0.2">
      <c r="A700" s="96">
        <v>40368</v>
      </c>
      <c r="B700" s="97">
        <v>1078.1600000000001</v>
      </c>
      <c r="C700" s="97">
        <v>1068.0999999999999</v>
      </c>
      <c r="D700" s="97">
        <v>1070.5</v>
      </c>
      <c r="E700" s="97">
        <v>1077.96</v>
      </c>
    </row>
    <row r="701" spans="1:5" x14ac:dyDescent="0.2">
      <c r="A701" s="96">
        <v>40371</v>
      </c>
      <c r="B701" s="97">
        <v>1080.78</v>
      </c>
      <c r="C701" s="97">
        <v>1070.45</v>
      </c>
      <c r="D701" s="97">
        <v>1077.23</v>
      </c>
      <c r="E701" s="97">
        <v>1078.75</v>
      </c>
    </row>
    <row r="702" spans="1:5" x14ac:dyDescent="0.2">
      <c r="A702" s="96">
        <v>40372</v>
      </c>
      <c r="B702" s="97">
        <v>1099.46</v>
      </c>
      <c r="C702" s="97">
        <v>1080.6500000000001</v>
      </c>
      <c r="D702" s="97">
        <v>1080.6500000000001</v>
      </c>
      <c r="E702" s="97">
        <v>1095.3399999999999</v>
      </c>
    </row>
    <row r="703" spans="1:5" x14ac:dyDescent="0.2">
      <c r="A703" s="96">
        <v>40373</v>
      </c>
      <c r="B703" s="97">
        <v>1099.08</v>
      </c>
      <c r="C703" s="97">
        <v>1087.68</v>
      </c>
      <c r="D703" s="97">
        <v>1095.6099999999999</v>
      </c>
      <c r="E703" s="97">
        <v>1095.17</v>
      </c>
    </row>
    <row r="704" spans="1:5" x14ac:dyDescent="0.2">
      <c r="A704" s="96">
        <v>40374</v>
      </c>
      <c r="B704" s="97">
        <v>1098.6600000000001</v>
      </c>
      <c r="C704" s="97">
        <v>1080.53</v>
      </c>
      <c r="D704" s="97">
        <v>1094.46</v>
      </c>
      <c r="E704" s="97">
        <v>1096.3499999999999</v>
      </c>
    </row>
    <row r="705" spans="1:5" x14ac:dyDescent="0.2">
      <c r="A705" s="96">
        <v>40375</v>
      </c>
      <c r="B705" s="97">
        <v>1093.8499999999999</v>
      </c>
      <c r="C705" s="97">
        <v>1063.32</v>
      </c>
      <c r="D705" s="97">
        <v>1093.8499999999999</v>
      </c>
      <c r="E705" s="97">
        <v>1064.8800000000001</v>
      </c>
    </row>
    <row r="706" spans="1:5" x14ac:dyDescent="0.2">
      <c r="A706" s="96">
        <v>40378</v>
      </c>
      <c r="B706" s="97">
        <v>1074.7</v>
      </c>
      <c r="C706" s="97">
        <v>1061.1099999999999</v>
      </c>
      <c r="D706" s="97">
        <v>1066.8499999999999</v>
      </c>
      <c r="E706" s="97">
        <v>1071.25</v>
      </c>
    </row>
    <row r="707" spans="1:5" x14ac:dyDescent="0.2">
      <c r="A707" s="96">
        <v>40379</v>
      </c>
      <c r="B707" s="97">
        <v>1083.94</v>
      </c>
      <c r="C707" s="97">
        <v>1056.8800000000001</v>
      </c>
      <c r="D707" s="97">
        <v>1064.53</v>
      </c>
      <c r="E707" s="97">
        <v>1083.48</v>
      </c>
    </row>
    <row r="708" spans="1:5" x14ac:dyDescent="0.2">
      <c r="A708" s="96">
        <v>40380</v>
      </c>
      <c r="B708" s="97">
        <v>1088.96</v>
      </c>
      <c r="C708" s="97">
        <v>1065.25</v>
      </c>
      <c r="D708" s="97">
        <v>1086.67</v>
      </c>
      <c r="E708" s="97">
        <v>1069.5899999999999</v>
      </c>
    </row>
    <row r="709" spans="1:5" x14ac:dyDescent="0.2">
      <c r="A709" s="96">
        <v>40381</v>
      </c>
      <c r="B709" s="97">
        <v>1097.5</v>
      </c>
      <c r="C709" s="97">
        <v>1072.1400000000001</v>
      </c>
      <c r="D709" s="97">
        <v>1072.1400000000001</v>
      </c>
      <c r="E709" s="97">
        <v>1093.67</v>
      </c>
    </row>
    <row r="710" spans="1:5" x14ac:dyDescent="0.2">
      <c r="A710" s="96">
        <v>40382</v>
      </c>
      <c r="B710" s="97">
        <v>1103.73</v>
      </c>
      <c r="C710" s="97">
        <v>1087.8800000000001</v>
      </c>
      <c r="D710" s="97">
        <v>1092.17</v>
      </c>
      <c r="E710" s="97">
        <v>1102.6600000000001</v>
      </c>
    </row>
    <row r="711" spans="1:5" x14ac:dyDescent="0.2">
      <c r="A711" s="96">
        <v>40385</v>
      </c>
      <c r="B711" s="97">
        <v>1115.01</v>
      </c>
      <c r="C711" s="97">
        <v>1101.3</v>
      </c>
      <c r="D711" s="97">
        <v>1102.8900000000001</v>
      </c>
      <c r="E711" s="97">
        <v>1115.01</v>
      </c>
    </row>
    <row r="712" spans="1:5" x14ac:dyDescent="0.2">
      <c r="A712" s="96">
        <v>40386</v>
      </c>
      <c r="B712" s="97">
        <v>1120.95</v>
      </c>
      <c r="C712" s="97">
        <v>1109.78</v>
      </c>
      <c r="D712" s="97">
        <v>1117.3599999999999</v>
      </c>
      <c r="E712" s="97">
        <v>1113.8399999999999</v>
      </c>
    </row>
    <row r="713" spans="1:5" x14ac:dyDescent="0.2">
      <c r="A713" s="96">
        <v>40387</v>
      </c>
      <c r="B713" s="97">
        <v>1114.6600000000001</v>
      </c>
      <c r="C713" s="97">
        <v>1103.1099999999999</v>
      </c>
      <c r="D713" s="97">
        <v>1112.8399999999999</v>
      </c>
      <c r="E713" s="97">
        <v>1106.1300000000001</v>
      </c>
    </row>
    <row r="714" spans="1:5" x14ac:dyDescent="0.2">
      <c r="A714" s="96">
        <v>40388</v>
      </c>
      <c r="B714" s="97">
        <v>1115.9000000000001</v>
      </c>
      <c r="C714" s="97">
        <v>1092.82</v>
      </c>
      <c r="D714" s="97">
        <v>1108.07</v>
      </c>
      <c r="E714" s="97">
        <v>1101.53</v>
      </c>
    </row>
    <row r="715" spans="1:5" x14ac:dyDescent="0.2">
      <c r="A715" s="96">
        <v>40389</v>
      </c>
      <c r="B715" s="97">
        <v>1106.44</v>
      </c>
      <c r="C715" s="97">
        <v>1088.01</v>
      </c>
      <c r="D715" s="97">
        <v>1098.44</v>
      </c>
      <c r="E715" s="97">
        <v>1101.5999999999999</v>
      </c>
    </row>
    <row r="716" spans="1:5" x14ac:dyDescent="0.2">
      <c r="A716" s="96">
        <v>40392</v>
      </c>
      <c r="B716" s="97">
        <v>1127.3</v>
      </c>
      <c r="C716" s="97">
        <v>1107.53</v>
      </c>
      <c r="D716" s="97">
        <v>1107.53</v>
      </c>
      <c r="E716" s="97">
        <v>1125.8599999999999</v>
      </c>
    </row>
    <row r="717" spans="1:5" x14ac:dyDescent="0.2">
      <c r="A717" s="96">
        <v>40393</v>
      </c>
      <c r="B717" s="97">
        <v>1125.44</v>
      </c>
      <c r="C717" s="97">
        <v>1116.76</v>
      </c>
      <c r="D717" s="97">
        <v>1125.3399999999999</v>
      </c>
      <c r="E717" s="97">
        <v>1120.46</v>
      </c>
    </row>
    <row r="718" spans="1:5" x14ac:dyDescent="0.2">
      <c r="A718" s="96">
        <v>40394</v>
      </c>
      <c r="B718" s="97">
        <v>1128.75</v>
      </c>
      <c r="C718" s="97">
        <v>1119.46</v>
      </c>
      <c r="D718" s="97">
        <v>1121.06</v>
      </c>
      <c r="E718" s="97">
        <v>1127.24</v>
      </c>
    </row>
    <row r="719" spans="1:5" x14ac:dyDescent="0.2">
      <c r="A719" s="96">
        <v>40395</v>
      </c>
      <c r="B719" s="97">
        <v>1126.56</v>
      </c>
      <c r="C719" s="97">
        <v>1118.81</v>
      </c>
      <c r="D719" s="97">
        <v>1125.78</v>
      </c>
      <c r="E719" s="97">
        <v>1125.81</v>
      </c>
    </row>
    <row r="720" spans="1:5" x14ac:dyDescent="0.2">
      <c r="A720" s="96">
        <v>40396</v>
      </c>
      <c r="B720" s="97">
        <v>1123.06</v>
      </c>
      <c r="C720" s="97">
        <v>1107.17</v>
      </c>
      <c r="D720" s="97">
        <v>1122.07</v>
      </c>
      <c r="E720" s="97">
        <v>1121.6400000000001</v>
      </c>
    </row>
    <row r="721" spans="1:5" x14ac:dyDescent="0.2">
      <c r="A721" s="96">
        <v>40399</v>
      </c>
      <c r="B721" s="97">
        <v>1129.94</v>
      </c>
      <c r="C721" s="97">
        <v>1120.9100000000001</v>
      </c>
      <c r="D721" s="97">
        <v>1122.8</v>
      </c>
      <c r="E721" s="97">
        <v>1127.79</v>
      </c>
    </row>
    <row r="722" spans="1:5" x14ac:dyDescent="0.2">
      <c r="A722" s="96">
        <v>40400</v>
      </c>
      <c r="B722" s="97">
        <v>1127.1600000000001</v>
      </c>
      <c r="C722" s="97">
        <v>1111.58</v>
      </c>
      <c r="D722" s="97">
        <v>1122.92</v>
      </c>
      <c r="E722" s="97">
        <v>1121.06</v>
      </c>
    </row>
    <row r="723" spans="1:5" x14ac:dyDescent="0.2">
      <c r="A723" s="96">
        <v>40401</v>
      </c>
      <c r="B723" s="97">
        <v>1116.8900000000001</v>
      </c>
      <c r="C723" s="97">
        <v>1088.55</v>
      </c>
      <c r="D723" s="97">
        <v>1116.8900000000001</v>
      </c>
      <c r="E723" s="97">
        <v>1089.47</v>
      </c>
    </row>
    <row r="724" spans="1:5" x14ac:dyDescent="0.2">
      <c r="A724" s="96">
        <v>40402</v>
      </c>
      <c r="B724" s="97">
        <v>1086.72</v>
      </c>
      <c r="C724" s="97">
        <v>1076.69</v>
      </c>
      <c r="D724" s="97">
        <v>1081.48</v>
      </c>
      <c r="E724" s="97">
        <v>1083.6099999999999</v>
      </c>
    </row>
    <row r="725" spans="1:5" x14ac:dyDescent="0.2">
      <c r="A725" s="96">
        <v>40403</v>
      </c>
      <c r="B725" s="97">
        <v>1086.25</v>
      </c>
      <c r="C725" s="97">
        <v>1079</v>
      </c>
      <c r="D725" s="97">
        <v>1082.22</v>
      </c>
      <c r="E725" s="97">
        <v>1079.25</v>
      </c>
    </row>
    <row r="726" spans="1:5" x14ac:dyDescent="0.2">
      <c r="A726" s="96">
        <v>40406</v>
      </c>
      <c r="B726" s="97">
        <v>1082.6199999999999</v>
      </c>
      <c r="C726" s="97">
        <v>1069.49</v>
      </c>
      <c r="D726" s="97">
        <v>1077.49</v>
      </c>
      <c r="E726" s="97">
        <v>1079.3800000000001</v>
      </c>
    </row>
    <row r="727" spans="1:5" x14ac:dyDescent="0.2">
      <c r="A727" s="96">
        <v>40407</v>
      </c>
      <c r="B727" s="97">
        <v>1100.1400000000001</v>
      </c>
      <c r="C727" s="97">
        <v>1081.1600000000001</v>
      </c>
      <c r="D727" s="97">
        <v>1081.1600000000001</v>
      </c>
      <c r="E727" s="97">
        <v>1092.54</v>
      </c>
    </row>
    <row r="728" spans="1:5" x14ac:dyDescent="0.2">
      <c r="A728" s="96">
        <v>40408</v>
      </c>
      <c r="B728" s="97">
        <v>1099.77</v>
      </c>
      <c r="C728" s="97">
        <v>1085.76</v>
      </c>
      <c r="D728" s="97">
        <v>1092.08</v>
      </c>
      <c r="E728" s="97">
        <v>1094.1600000000001</v>
      </c>
    </row>
    <row r="729" spans="1:5" x14ac:dyDescent="0.2">
      <c r="A729" s="96">
        <v>40409</v>
      </c>
      <c r="B729" s="97">
        <v>1092.44</v>
      </c>
      <c r="C729" s="97">
        <v>1070.6600000000001</v>
      </c>
      <c r="D729" s="97">
        <v>1092.44</v>
      </c>
      <c r="E729" s="97">
        <v>1075.6300000000001</v>
      </c>
    </row>
    <row r="730" spans="1:5" x14ac:dyDescent="0.2">
      <c r="A730" s="96">
        <v>40410</v>
      </c>
      <c r="B730" s="97">
        <v>1075.6300000000001</v>
      </c>
      <c r="C730" s="97">
        <v>1063.9100000000001</v>
      </c>
      <c r="D730" s="97">
        <v>1075.6300000000001</v>
      </c>
      <c r="E730" s="97">
        <v>1071.69</v>
      </c>
    </row>
    <row r="731" spans="1:5" x14ac:dyDescent="0.2">
      <c r="A731" s="96">
        <v>40413</v>
      </c>
      <c r="B731" s="97">
        <v>1081.58</v>
      </c>
      <c r="C731" s="97">
        <v>1067.08</v>
      </c>
      <c r="D731" s="97">
        <v>1073.3599999999999</v>
      </c>
      <c r="E731" s="97">
        <v>1067.3599999999999</v>
      </c>
    </row>
    <row r="732" spans="1:5" x14ac:dyDescent="0.2">
      <c r="A732" s="96">
        <v>40414</v>
      </c>
      <c r="B732" s="97">
        <v>1063.2</v>
      </c>
      <c r="C732" s="97">
        <v>1046.68</v>
      </c>
      <c r="D732" s="97">
        <v>1063.2</v>
      </c>
      <c r="E732" s="97">
        <v>1051.8699999999999</v>
      </c>
    </row>
    <row r="733" spans="1:5" x14ac:dyDescent="0.2">
      <c r="A733" s="96">
        <v>40415</v>
      </c>
      <c r="B733" s="97">
        <v>1059.3800000000001</v>
      </c>
      <c r="C733" s="97">
        <v>1039.83</v>
      </c>
      <c r="D733" s="97">
        <v>1048.98</v>
      </c>
      <c r="E733" s="97">
        <v>1055.33</v>
      </c>
    </row>
    <row r="734" spans="1:5" x14ac:dyDescent="0.2">
      <c r="A734" s="96">
        <v>40416</v>
      </c>
      <c r="B734" s="97">
        <v>1056.28</v>
      </c>
      <c r="C734" s="97">
        <v>1045.4000000000001</v>
      </c>
      <c r="D734" s="97">
        <v>1047.9100000000001</v>
      </c>
      <c r="E734" s="97">
        <v>1047.22</v>
      </c>
    </row>
    <row r="735" spans="1:5" x14ac:dyDescent="0.2">
      <c r="A735" s="96">
        <v>40417</v>
      </c>
      <c r="B735" s="97">
        <v>1065.21</v>
      </c>
      <c r="C735" s="97">
        <v>1039.7</v>
      </c>
      <c r="D735" s="97">
        <v>1049.27</v>
      </c>
      <c r="E735" s="97">
        <v>1064.5899999999999</v>
      </c>
    </row>
    <row r="736" spans="1:5" x14ac:dyDescent="0.2">
      <c r="A736" s="96">
        <v>40420</v>
      </c>
      <c r="B736" s="97">
        <v>1064.4000000000001</v>
      </c>
      <c r="C736" s="97">
        <v>1048.79</v>
      </c>
      <c r="D736" s="97">
        <v>1062.9000000000001</v>
      </c>
      <c r="E736" s="97">
        <v>1048.92</v>
      </c>
    </row>
    <row r="737" spans="1:5" x14ac:dyDescent="0.2">
      <c r="A737" s="96">
        <v>40421</v>
      </c>
      <c r="B737" s="97">
        <v>1055.1400000000001</v>
      </c>
      <c r="C737" s="97">
        <v>1040.8800000000001</v>
      </c>
      <c r="D737" s="97">
        <v>1046.8800000000001</v>
      </c>
      <c r="E737" s="97">
        <v>1049.33</v>
      </c>
    </row>
    <row r="738" spans="1:5" x14ac:dyDescent="0.2">
      <c r="A738" s="96">
        <v>40422</v>
      </c>
      <c r="B738" s="97">
        <v>1081.3</v>
      </c>
      <c r="C738" s="97">
        <v>1049.72</v>
      </c>
      <c r="D738" s="97">
        <v>1049.72</v>
      </c>
      <c r="E738" s="97">
        <v>1080.29</v>
      </c>
    </row>
    <row r="739" spans="1:5" x14ac:dyDescent="0.2">
      <c r="A739" s="96">
        <v>40423</v>
      </c>
      <c r="B739" s="97">
        <v>1090.0999999999999</v>
      </c>
      <c r="C739" s="97">
        <v>1080.3900000000001</v>
      </c>
      <c r="D739" s="97">
        <v>1080.6600000000001</v>
      </c>
      <c r="E739" s="97">
        <v>1090.0999999999999</v>
      </c>
    </row>
    <row r="740" spans="1:5" x14ac:dyDescent="0.2">
      <c r="A740" s="96">
        <v>40424</v>
      </c>
      <c r="B740" s="97">
        <v>1105.0999999999999</v>
      </c>
      <c r="C740" s="97">
        <v>1093.6099999999999</v>
      </c>
      <c r="D740" s="97">
        <v>1093.6099999999999</v>
      </c>
      <c r="E740" s="97">
        <v>1104.51</v>
      </c>
    </row>
    <row r="741" spans="1:5" x14ac:dyDescent="0.2">
      <c r="A741" s="96">
        <v>40428</v>
      </c>
      <c r="B741" s="97">
        <v>1102.5999999999999</v>
      </c>
      <c r="C741" s="97">
        <v>1091.1500000000001</v>
      </c>
      <c r="D741" s="97">
        <v>1102.5999999999999</v>
      </c>
      <c r="E741" s="97">
        <v>1091.8399999999999</v>
      </c>
    </row>
    <row r="742" spans="1:5" x14ac:dyDescent="0.2">
      <c r="A742" s="96">
        <v>40429</v>
      </c>
      <c r="B742" s="97">
        <v>1103.26</v>
      </c>
      <c r="C742" s="97">
        <v>1092.3599999999999</v>
      </c>
      <c r="D742" s="97">
        <v>1092.3599999999999</v>
      </c>
      <c r="E742" s="97">
        <v>1098.8699999999999</v>
      </c>
    </row>
    <row r="743" spans="1:5" x14ac:dyDescent="0.2">
      <c r="A743" s="96">
        <v>40430</v>
      </c>
      <c r="B743" s="97">
        <v>1110.27</v>
      </c>
      <c r="C743" s="97">
        <v>1101.1500000000001</v>
      </c>
      <c r="D743" s="97">
        <v>1101.1500000000001</v>
      </c>
      <c r="E743" s="97">
        <v>1104.18</v>
      </c>
    </row>
    <row r="744" spans="1:5" x14ac:dyDescent="0.2">
      <c r="A744" s="96">
        <v>40431</v>
      </c>
      <c r="B744" s="97">
        <v>1110.8800000000001</v>
      </c>
      <c r="C744" s="97">
        <v>1103.92</v>
      </c>
      <c r="D744" s="97">
        <v>1104.57</v>
      </c>
      <c r="E744" s="97">
        <v>1109.55</v>
      </c>
    </row>
    <row r="745" spans="1:5" x14ac:dyDescent="0.2">
      <c r="A745" s="96">
        <v>40434</v>
      </c>
      <c r="B745" s="97">
        <v>1123.8699999999999</v>
      </c>
      <c r="C745" s="97">
        <v>1113.3800000000001</v>
      </c>
      <c r="D745" s="97">
        <v>1113.3800000000001</v>
      </c>
      <c r="E745" s="97">
        <v>1121.9000000000001</v>
      </c>
    </row>
    <row r="746" spans="1:5" x14ac:dyDescent="0.2">
      <c r="A746" s="96">
        <v>40435</v>
      </c>
      <c r="B746" s="97">
        <v>1127.3599999999999</v>
      </c>
      <c r="C746" s="97">
        <v>1115.58</v>
      </c>
      <c r="D746" s="97">
        <v>1121.1600000000001</v>
      </c>
      <c r="E746" s="97">
        <v>1121.0999999999999</v>
      </c>
    </row>
    <row r="747" spans="1:5" x14ac:dyDescent="0.2">
      <c r="A747" s="96">
        <v>40436</v>
      </c>
      <c r="B747" s="97">
        <v>1126.46</v>
      </c>
      <c r="C747" s="97">
        <v>1114.6300000000001</v>
      </c>
      <c r="D747" s="97">
        <v>1119.43</v>
      </c>
      <c r="E747" s="97">
        <v>1125.07</v>
      </c>
    </row>
    <row r="748" spans="1:5" x14ac:dyDescent="0.2">
      <c r="A748" s="96">
        <v>40437</v>
      </c>
      <c r="B748" s="97">
        <v>1125.44</v>
      </c>
      <c r="C748" s="97">
        <v>1118.8800000000001</v>
      </c>
      <c r="D748" s="97">
        <v>1123.8900000000001</v>
      </c>
      <c r="E748" s="97">
        <v>1124.6600000000001</v>
      </c>
    </row>
    <row r="749" spans="1:5" x14ac:dyDescent="0.2">
      <c r="A749" s="96">
        <v>40438</v>
      </c>
      <c r="B749" s="97">
        <v>1131.47</v>
      </c>
      <c r="C749" s="97">
        <v>1122.43</v>
      </c>
      <c r="D749" s="97">
        <v>1126.3900000000001</v>
      </c>
      <c r="E749" s="97">
        <v>1125.5899999999999</v>
      </c>
    </row>
    <row r="750" spans="1:5" x14ac:dyDescent="0.2">
      <c r="A750" s="96">
        <v>40441</v>
      </c>
      <c r="B750" s="97">
        <v>1144.8599999999999</v>
      </c>
      <c r="C750" s="97">
        <v>1126.57</v>
      </c>
      <c r="D750" s="97">
        <v>1126.57</v>
      </c>
      <c r="E750" s="97">
        <v>1142.71</v>
      </c>
    </row>
    <row r="751" spans="1:5" x14ac:dyDescent="0.2">
      <c r="A751" s="96">
        <v>40442</v>
      </c>
      <c r="B751" s="97">
        <v>1148.5899999999999</v>
      </c>
      <c r="C751" s="97">
        <v>1136.22</v>
      </c>
      <c r="D751" s="97">
        <v>1142.82</v>
      </c>
      <c r="E751" s="97">
        <v>1139.78</v>
      </c>
    </row>
    <row r="752" spans="1:5" x14ac:dyDescent="0.2">
      <c r="A752" s="96">
        <v>40443</v>
      </c>
      <c r="B752" s="97">
        <v>1144.3800000000001</v>
      </c>
      <c r="C752" s="97">
        <v>1131.58</v>
      </c>
      <c r="D752" s="97">
        <v>1139.49</v>
      </c>
      <c r="E752" s="97">
        <v>1134.28</v>
      </c>
    </row>
    <row r="753" spans="1:5" x14ac:dyDescent="0.2">
      <c r="A753" s="96">
        <v>40444</v>
      </c>
      <c r="B753" s="97">
        <v>1136.77</v>
      </c>
      <c r="C753" s="97">
        <v>1122.79</v>
      </c>
      <c r="D753" s="97">
        <v>1131.0999999999999</v>
      </c>
      <c r="E753" s="97">
        <v>1124.83</v>
      </c>
    </row>
    <row r="754" spans="1:5" x14ac:dyDescent="0.2">
      <c r="A754" s="96">
        <v>40445</v>
      </c>
      <c r="B754" s="97">
        <v>1148.9000000000001</v>
      </c>
      <c r="C754" s="97">
        <v>1131.69</v>
      </c>
      <c r="D754" s="97">
        <v>1131.69</v>
      </c>
      <c r="E754" s="97">
        <v>1148.67</v>
      </c>
    </row>
    <row r="755" spans="1:5" x14ac:dyDescent="0.2">
      <c r="A755" s="96">
        <v>40448</v>
      </c>
      <c r="B755" s="97">
        <v>1149.92</v>
      </c>
      <c r="C755" s="97">
        <v>1142</v>
      </c>
      <c r="D755" s="97">
        <v>1148.6400000000001</v>
      </c>
      <c r="E755" s="97">
        <v>1142.1600000000001</v>
      </c>
    </row>
    <row r="756" spans="1:5" x14ac:dyDescent="0.2">
      <c r="A756" s="96">
        <v>40449</v>
      </c>
      <c r="B756" s="97">
        <v>1150</v>
      </c>
      <c r="C756" s="97">
        <v>1132.0899999999999</v>
      </c>
      <c r="D756" s="97">
        <v>1142.31</v>
      </c>
      <c r="E756" s="97">
        <v>1147.7</v>
      </c>
    </row>
    <row r="757" spans="1:5" x14ac:dyDescent="0.2">
      <c r="A757" s="96">
        <v>40450</v>
      </c>
      <c r="B757" s="97">
        <v>1148.6300000000001</v>
      </c>
      <c r="C757" s="97">
        <v>1140.26</v>
      </c>
      <c r="D757" s="97">
        <v>1146.75</v>
      </c>
      <c r="E757" s="97">
        <v>1144.73</v>
      </c>
    </row>
    <row r="758" spans="1:5" x14ac:dyDescent="0.2">
      <c r="A758" s="96">
        <v>40451</v>
      </c>
      <c r="B758" s="97">
        <v>1157.1600000000001</v>
      </c>
      <c r="C758" s="97">
        <v>1136.08</v>
      </c>
      <c r="D758" s="97">
        <v>1145.97</v>
      </c>
      <c r="E758" s="97">
        <v>1141.2</v>
      </c>
    </row>
    <row r="759" spans="1:5" x14ac:dyDescent="0.2">
      <c r="A759" s="96">
        <v>40452</v>
      </c>
      <c r="B759" s="97">
        <v>1150.3</v>
      </c>
      <c r="C759" s="97">
        <v>1139.42</v>
      </c>
      <c r="D759" s="97">
        <v>1143.49</v>
      </c>
      <c r="E759" s="97">
        <v>1146.24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99"/>
  <sheetViews>
    <sheetView workbookViewId="0">
      <selection activeCell="L14" sqref="L14"/>
    </sheetView>
  </sheetViews>
  <sheetFormatPr defaultColWidth="8.85546875" defaultRowHeight="15" x14ac:dyDescent="0.25"/>
  <cols>
    <col min="8" max="8" width="14.28515625" bestFit="1" customWidth="1"/>
    <col min="9" max="10" width="12.7109375" customWidth="1"/>
    <col min="13" max="13" width="12.5703125" bestFit="1" customWidth="1"/>
  </cols>
  <sheetData>
    <row r="2" spans="2:13" x14ac:dyDescent="0.25">
      <c r="B2" s="5" t="s">
        <v>165</v>
      </c>
    </row>
    <row r="3" spans="2:13" x14ac:dyDescent="0.25">
      <c r="L3" s="157" t="s">
        <v>973</v>
      </c>
    </row>
    <row r="4" spans="2:13" ht="15.75" thickBot="1" x14ac:dyDescent="0.3">
      <c r="B4" s="128" t="s">
        <v>166</v>
      </c>
      <c r="C4" s="128" t="s">
        <v>167</v>
      </c>
      <c r="D4" s="128" t="s">
        <v>168</v>
      </c>
      <c r="E4" s="128" t="s">
        <v>169</v>
      </c>
      <c r="F4" s="128" t="s">
        <v>170</v>
      </c>
      <c r="G4" s="128" t="s">
        <v>171</v>
      </c>
      <c r="H4" s="128" t="s">
        <v>172</v>
      </c>
      <c r="I4" s="57" t="s">
        <v>910</v>
      </c>
      <c r="J4" s="57" t="s">
        <v>911</v>
      </c>
    </row>
    <row r="5" spans="2:13" ht="15.75" thickTop="1" x14ac:dyDescent="0.25">
      <c r="B5" s="129" t="s">
        <v>176</v>
      </c>
      <c r="C5" s="130" t="s">
        <v>179</v>
      </c>
      <c r="D5" s="130">
        <v>5417</v>
      </c>
      <c r="E5" s="129" t="s">
        <v>180</v>
      </c>
      <c r="F5" s="131">
        <v>255</v>
      </c>
      <c r="G5" s="132">
        <v>500</v>
      </c>
      <c r="H5" s="133">
        <f t="shared" ref="H5:H36" si="0">F5*G5</f>
        <v>127500</v>
      </c>
      <c r="I5" s="56">
        <f>H5/$H$99</f>
        <v>5.1582677929896105E-2</v>
      </c>
      <c r="J5" s="58">
        <f>SUM($I$5:I5)</f>
        <v>5.1582677929896105E-2</v>
      </c>
      <c r="K5">
        <v>1</v>
      </c>
      <c r="M5" s="165"/>
    </row>
    <row r="6" spans="2:13" x14ac:dyDescent="0.25">
      <c r="B6" s="134" t="s">
        <v>189</v>
      </c>
      <c r="C6" s="130" t="s">
        <v>193</v>
      </c>
      <c r="D6" s="130">
        <v>5454</v>
      </c>
      <c r="E6" s="129" t="s">
        <v>180</v>
      </c>
      <c r="F6" s="133">
        <v>220</v>
      </c>
      <c r="G6" s="132">
        <v>550</v>
      </c>
      <c r="H6" s="133">
        <f t="shared" si="0"/>
        <v>121000</v>
      </c>
      <c r="I6" s="56">
        <f t="shared" ref="I6:I69" si="1">H6/$H$99</f>
        <v>4.8952972780528854E-2</v>
      </c>
      <c r="J6" s="58">
        <f>SUM($I$5:I6)</f>
        <v>0.10053565071042496</v>
      </c>
      <c r="K6">
        <v>2</v>
      </c>
    </row>
    <row r="7" spans="2:13" x14ac:dyDescent="0.25">
      <c r="B7" s="134" t="s">
        <v>189</v>
      </c>
      <c r="C7" s="130" t="s">
        <v>196</v>
      </c>
      <c r="D7" s="130">
        <v>5454</v>
      </c>
      <c r="E7" s="129" t="s">
        <v>180</v>
      </c>
      <c r="F7" s="133">
        <v>220</v>
      </c>
      <c r="G7" s="132">
        <v>500</v>
      </c>
      <c r="H7" s="133">
        <f t="shared" si="0"/>
        <v>110000</v>
      </c>
      <c r="I7" s="56">
        <f t="shared" si="1"/>
        <v>4.4502702527753506E-2</v>
      </c>
      <c r="J7" s="58">
        <f>SUM($I$5:I7)</f>
        <v>0.14503835323817846</v>
      </c>
      <c r="K7">
        <v>3</v>
      </c>
    </row>
    <row r="8" spans="2:13" x14ac:dyDescent="0.25">
      <c r="B8" s="129" t="s">
        <v>176</v>
      </c>
      <c r="C8" s="130" t="s">
        <v>183</v>
      </c>
      <c r="D8" s="130">
        <v>5417</v>
      </c>
      <c r="E8" s="129" t="s">
        <v>180</v>
      </c>
      <c r="F8" s="133">
        <v>255</v>
      </c>
      <c r="G8" s="132">
        <v>406</v>
      </c>
      <c r="H8" s="133">
        <f t="shared" si="0"/>
        <v>103530</v>
      </c>
      <c r="I8" s="56">
        <f t="shared" si="1"/>
        <v>4.1885134479075638E-2</v>
      </c>
      <c r="J8" s="58">
        <f>SUM($I$5:I8)</f>
        <v>0.18692348771725409</v>
      </c>
      <c r="K8">
        <v>4</v>
      </c>
    </row>
    <row r="9" spans="2:13" x14ac:dyDescent="0.25">
      <c r="B9" s="129" t="s">
        <v>275</v>
      </c>
      <c r="C9" s="130" t="s">
        <v>286</v>
      </c>
      <c r="D9" s="130">
        <v>8008</v>
      </c>
      <c r="E9" s="129" t="s">
        <v>255</v>
      </c>
      <c r="F9" s="133">
        <v>645</v>
      </c>
      <c r="G9" s="132">
        <v>150</v>
      </c>
      <c r="H9" s="133">
        <f t="shared" si="0"/>
        <v>96750</v>
      </c>
      <c r="I9" s="56">
        <f t="shared" si="1"/>
        <v>3.9142149723274101E-2</v>
      </c>
      <c r="J9" s="58">
        <f>SUM($I$5:I9)</f>
        <v>0.22606563744052818</v>
      </c>
      <c r="K9">
        <v>5</v>
      </c>
    </row>
    <row r="10" spans="2:13" x14ac:dyDescent="0.25">
      <c r="B10" s="135" t="s">
        <v>224</v>
      </c>
      <c r="C10" s="136" t="s">
        <v>225</v>
      </c>
      <c r="D10" s="136">
        <v>1122</v>
      </c>
      <c r="E10" s="135" t="s">
        <v>182</v>
      </c>
      <c r="F10" s="137">
        <v>4.25</v>
      </c>
      <c r="G10" s="138">
        <v>19500</v>
      </c>
      <c r="H10" s="137">
        <f t="shared" si="0"/>
        <v>82875</v>
      </c>
      <c r="I10" s="56">
        <f t="shared" si="1"/>
        <v>3.3528740654432468E-2</v>
      </c>
      <c r="J10" s="58">
        <f>SUM($I$5:I10)</f>
        <v>0.25959437809496066</v>
      </c>
      <c r="K10">
        <v>6</v>
      </c>
    </row>
    <row r="11" spans="2:13" x14ac:dyDescent="0.25">
      <c r="B11" s="129" t="s">
        <v>241</v>
      </c>
      <c r="C11" s="130" t="s">
        <v>254</v>
      </c>
      <c r="D11" s="130">
        <v>8148</v>
      </c>
      <c r="E11" s="129" t="s">
        <v>255</v>
      </c>
      <c r="F11" s="133">
        <v>655.5</v>
      </c>
      <c r="G11" s="132">
        <v>125</v>
      </c>
      <c r="H11" s="133">
        <f t="shared" si="0"/>
        <v>81937.5</v>
      </c>
      <c r="I11" s="56">
        <f t="shared" si="1"/>
        <v>3.3149456257889114E-2</v>
      </c>
      <c r="J11" s="58">
        <f>SUM($I$5:I11)</f>
        <v>0.29274383435284979</v>
      </c>
      <c r="K11">
        <v>7</v>
      </c>
    </row>
    <row r="12" spans="2:13" x14ac:dyDescent="0.25">
      <c r="B12" s="129" t="s">
        <v>275</v>
      </c>
      <c r="C12" s="130" t="s">
        <v>289</v>
      </c>
      <c r="D12" s="130">
        <v>8008</v>
      </c>
      <c r="E12" s="129" t="s">
        <v>255</v>
      </c>
      <c r="F12" s="133">
        <v>645</v>
      </c>
      <c r="G12" s="132">
        <v>120</v>
      </c>
      <c r="H12" s="133">
        <f t="shared" si="0"/>
        <v>77400</v>
      </c>
      <c r="I12" s="56">
        <f t="shared" si="1"/>
        <v>3.1313719778619284E-2</v>
      </c>
      <c r="J12" s="58">
        <f>SUM($I$5:I12)</f>
        <v>0.32405755413146908</v>
      </c>
      <c r="K12">
        <v>8</v>
      </c>
    </row>
    <row r="13" spans="2:13" x14ac:dyDescent="0.25">
      <c r="B13" s="135" t="s">
        <v>224</v>
      </c>
      <c r="C13" s="136" t="s">
        <v>229</v>
      </c>
      <c r="D13" s="136">
        <v>1122</v>
      </c>
      <c r="E13" s="135" t="s">
        <v>182</v>
      </c>
      <c r="F13" s="137">
        <v>4.25</v>
      </c>
      <c r="G13" s="138">
        <v>18000</v>
      </c>
      <c r="H13" s="137">
        <f t="shared" si="0"/>
        <v>76500</v>
      </c>
      <c r="I13" s="56">
        <f t="shared" si="1"/>
        <v>3.0949606757937665E-2</v>
      </c>
      <c r="J13" s="58">
        <f>SUM($I$5:I13)</f>
        <v>0.35500716088940676</v>
      </c>
      <c r="K13">
        <v>9</v>
      </c>
    </row>
    <row r="14" spans="2:13" x14ac:dyDescent="0.25">
      <c r="B14" s="135" t="s">
        <v>224</v>
      </c>
      <c r="C14" s="136" t="s">
        <v>239</v>
      </c>
      <c r="D14" s="136">
        <v>1122</v>
      </c>
      <c r="E14" s="135" t="s">
        <v>182</v>
      </c>
      <c r="F14" s="137">
        <v>4.25</v>
      </c>
      <c r="G14" s="138">
        <v>17500</v>
      </c>
      <c r="H14" s="137">
        <f t="shared" si="0"/>
        <v>74375</v>
      </c>
      <c r="I14" s="56">
        <f t="shared" si="1"/>
        <v>3.0089895459106061E-2</v>
      </c>
      <c r="J14" s="58">
        <f>SUM($I$5:I14)</f>
        <v>0.38509705634851282</v>
      </c>
      <c r="K14">
        <v>10</v>
      </c>
      <c r="L14" s="56"/>
    </row>
    <row r="15" spans="2:13" x14ac:dyDescent="0.25">
      <c r="B15" s="135" t="s">
        <v>224</v>
      </c>
      <c r="C15" s="136" t="s">
        <v>240</v>
      </c>
      <c r="D15" s="136">
        <v>1122</v>
      </c>
      <c r="E15" s="135" t="s">
        <v>182</v>
      </c>
      <c r="F15" s="137">
        <v>4.25</v>
      </c>
      <c r="G15" s="138">
        <v>17000</v>
      </c>
      <c r="H15" s="137">
        <f t="shared" si="0"/>
        <v>72250</v>
      </c>
      <c r="I15" s="56">
        <f t="shared" si="1"/>
        <v>2.923018416027446E-2</v>
      </c>
      <c r="J15" s="58">
        <f>SUM($I$5:I15)</f>
        <v>0.41432724050878728</v>
      </c>
      <c r="K15">
        <v>11</v>
      </c>
    </row>
    <row r="16" spans="2:13" x14ac:dyDescent="0.25">
      <c r="B16" s="135" t="s">
        <v>224</v>
      </c>
      <c r="C16" s="136" t="s">
        <v>227</v>
      </c>
      <c r="D16" s="136">
        <v>1122</v>
      </c>
      <c r="E16" s="135" t="s">
        <v>182</v>
      </c>
      <c r="F16" s="137">
        <v>4.25</v>
      </c>
      <c r="G16" s="138">
        <v>15500</v>
      </c>
      <c r="H16" s="137">
        <f t="shared" si="0"/>
        <v>65875</v>
      </c>
      <c r="I16" s="56">
        <f t="shared" si="1"/>
        <v>2.6651050263779653E-2</v>
      </c>
      <c r="J16" s="58">
        <f>SUM($I$5:I16)</f>
        <v>0.44097829077256695</v>
      </c>
      <c r="K16">
        <v>12</v>
      </c>
    </row>
    <row r="17" spans="2:11" x14ac:dyDescent="0.25">
      <c r="B17" s="129" t="s">
        <v>275</v>
      </c>
      <c r="C17" s="130" t="s">
        <v>287</v>
      </c>
      <c r="D17" s="130">
        <v>8008</v>
      </c>
      <c r="E17" s="129" t="s">
        <v>255</v>
      </c>
      <c r="F17" s="133">
        <v>645</v>
      </c>
      <c r="G17" s="132">
        <v>100</v>
      </c>
      <c r="H17" s="133">
        <f t="shared" si="0"/>
        <v>64500</v>
      </c>
      <c r="I17" s="56">
        <f t="shared" si="1"/>
        <v>2.6094766482182737E-2</v>
      </c>
      <c r="J17" s="58">
        <f>SUM($I$5:I17)</f>
        <v>0.46707305725474968</v>
      </c>
      <c r="K17">
        <v>13</v>
      </c>
    </row>
    <row r="18" spans="2:11" x14ac:dyDescent="0.25">
      <c r="B18" s="135" t="s">
        <v>224</v>
      </c>
      <c r="C18" s="136" t="s">
        <v>231</v>
      </c>
      <c r="D18" s="136">
        <v>1122</v>
      </c>
      <c r="E18" s="135" t="s">
        <v>182</v>
      </c>
      <c r="F18" s="137">
        <v>4.25</v>
      </c>
      <c r="G18" s="138">
        <v>15000</v>
      </c>
      <c r="H18" s="137">
        <f t="shared" si="0"/>
        <v>63750</v>
      </c>
      <c r="I18" s="56">
        <f t="shared" si="1"/>
        <v>2.5791338964948052E-2</v>
      </c>
      <c r="J18" s="58">
        <f>SUM($I$5:I18)</f>
        <v>0.49286439621969774</v>
      </c>
      <c r="K18">
        <v>14</v>
      </c>
    </row>
    <row r="19" spans="2:11" x14ac:dyDescent="0.25">
      <c r="B19" s="134" t="s">
        <v>189</v>
      </c>
      <c r="C19" s="130" t="s">
        <v>198</v>
      </c>
      <c r="D19" s="136">
        <v>1369</v>
      </c>
      <c r="E19" s="135" t="s">
        <v>182</v>
      </c>
      <c r="F19" s="133">
        <v>4.2</v>
      </c>
      <c r="G19" s="132">
        <v>15000</v>
      </c>
      <c r="H19" s="137">
        <f t="shared" si="0"/>
        <v>63000</v>
      </c>
      <c r="I19" s="56">
        <f t="shared" si="1"/>
        <v>2.5487911447713372E-2</v>
      </c>
      <c r="J19" s="58">
        <f>SUM($I$5:I19)</f>
        <v>0.51835230766741114</v>
      </c>
      <c r="K19">
        <v>15</v>
      </c>
    </row>
    <row r="20" spans="2:11" x14ac:dyDescent="0.25">
      <c r="B20" s="135" t="s">
        <v>224</v>
      </c>
      <c r="C20" s="136" t="s">
        <v>232</v>
      </c>
      <c r="D20" s="136">
        <v>1122</v>
      </c>
      <c r="E20" s="135" t="s">
        <v>182</v>
      </c>
      <c r="F20" s="137">
        <v>4.25</v>
      </c>
      <c r="G20" s="138">
        <v>14500</v>
      </c>
      <c r="H20" s="137">
        <f t="shared" si="0"/>
        <v>61625</v>
      </c>
      <c r="I20" s="56">
        <f t="shared" si="1"/>
        <v>2.4931627666116452E-2</v>
      </c>
      <c r="J20" s="58">
        <f>SUM($I$5:I20)</f>
        <v>0.54328393533352759</v>
      </c>
      <c r="K20">
        <v>16</v>
      </c>
    </row>
    <row r="21" spans="2:11" x14ac:dyDescent="0.25">
      <c r="B21" s="134" t="s">
        <v>189</v>
      </c>
      <c r="C21" s="130" t="s">
        <v>202</v>
      </c>
      <c r="D21" s="136">
        <v>1369</v>
      </c>
      <c r="E21" s="135" t="s">
        <v>182</v>
      </c>
      <c r="F21" s="133">
        <v>4.2</v>
      </c>
      <c r="G21" s="132">
        <v>14000</v>
      </c>
      <c r="H21" s="137">
        <f t="shared" si="0"/>
        <v>58800</v>
      </c>
      <c r="I21" s="56">
        <f t="shared" si="1"/>
        <v>2.3788717351199147E-2</v>
      </c>
      <c r="J21" s="58">
        <f>SUM($I$5:I21)</f>
        <v>0.56707265268472673</v>
      </c>
      <c r="K21">
        <v>17</v>
      </c>
    </row>
    <row r="22" spans="2:11" x14ac:dyDescent="0.25">
      <c r="B22" s="135" t="s">
        <v>224</v>
      </c>
      <c r="C22" s="136" t="s">
        <v>230</v>
      </c>
      <c r="D22" s="136">
        <v>1122</v>
      </c>
      <c r="E22" s="135" t="s">
        <v>182</v>
      </c>
      <c r="F22" s="137">
        <v>4.25</v>
      </c>
      <c r="G22" s="138">
        <v>12500</v>
      </c>
      <c r="H22" s="137">
        <f t="shared" si="0"/>
        <v>53125</v>
      </c>
      <c r="I22" s="56">
        <f t="shared" si="1"/>
        <v>2.1492782470790044E-2</v>
      </c>
      <c r="J22" s="58">
        <f>SUM($I$5:I22)</f>
        <v>0.58856543515551674</v>
      </c>
      <c r="K22">
        <v>18</v>
      </c>
    </row>
    <row r="23" spans="2:11" x14ac:dyDescent="0.25">
      <c r="B23" s="129" t="s">
        <v>176</v>
      </c>
      <c r="C23" s="130" t="s">
        <v>188</v>
      </c>
      <c r="D23" s="136">
        <v>1243</v>
      </c>
      <c r="E23" s="135" t="s">
        <v>182</v>
      </c>
      <c r="F23" s="133">
        <v>4.25</v>
      </c>
      <c r="G23" s="132">
        <v>10500</v>
      </c>
      <c r="H23" s="137">
        <f t="shared" si="0"/>
        <v>44625</v>
      </c>
      <c r="I23" s="56">
        <f t="shared" si="1"/>
        <v>1.8053937275463637E-2</v>
      </c>
      <c r="J23" s="58">
        <f>SUM($I$5:I23)</f>
        <v>0.60661937243098041</v>
      </c>
      <c r="K23">
        <v>19</v>
      </c>
    </row>
    <row r="24" spans="2:11" x14ac:dyDescent="0.25">
      <c r="B24" s="129" t="s">
        <v>176</v>
      </c>
      <c r="C24" s="130" t="s">
        <v>181</v>
      </c>
      <c r="D24" s="136">
        <v>1243</v>
      </c>
      <c r="E24" s="135" t="s">
        <v>182</v>
      </c>
      <c r="F24" s="133">
        <v>4.25</v>
      </c>
      <c r="G24" s="132">
        <v>10000</v>
      </c>
      <c r="H24" s="137">
        <f t="shared" si="0"/>
        <v>42500</v>
      </c>
      <c r="I24" s="56">
        <f t="shared" si="1"/>
        <v>1.7194225976632036E-2</v>
      </c>
      <c r="J24" s="58">
        <f>SUM($I$5:I24)</f>
        <v>0.62381359840761241</v>
      </c>
      <c r="K24">
        <v>20</v>
      </c>
    </row>
    <row r="25" spans="2:11" x14ac:dyDescent="0.25">
      <c r="B25" s="134" t="s">
        <v>189</v>
      </c>
      <c r="C25" s="130" t="s">
        <v>205</v>
      </c>
      <c r="D25" s="136">
        <v>1369</v>
      </c>
      <c r="E25" s="135" t="s">
        <v>182</v>
      </c>
      <c r="F25" s="133">
        <v>4.2</v>
      </c>
      <c r="G25" s="132">
        <v>10000</v>
      </c>
      <c r="H25" s="137">
        <f t="shared" si="0"/>
        <v>42000</v>
      </c>
      <c r="I25" s="56">
        <f t="shared" si="1"/>
        <v>1.6991940965142248E-2</v>
      </c>
      <c r="J25" s="58">
        <f>SUM($I$5:I25)</f>
        <v>0.64080553937275464</v>
      </c>
      <c r="K25">
        <v>21</v>
      </c>
    </row>
    <row r="26" spans="2:11" x14ac:dyDescent="0.25">
      <c r="B26" s="129" t="s">
        <v>176</v>
      </c>
      <c r="C26" s="130" t="s">
        <v>184</v>
      </c>
      <c r="D26" s="136">
        <v>1243</v>
      </c>
      <c r="E26" s="135" t="s">
        <v>182</v>
      </c>
      <c r="F26" s="133">
        <v>4.25</v>
      </c>
      <c r="G26" s="132">
        <v>9000</v>
      </c>
      <c r="H26" s="137">
        <f t="shared" si="0"/>
        <v>38250</v>
      </c>
      <c r="I26" s="56">
        <f t="shared" si="1"/>
        <v>1.5474803378968833E-2</v>
      </c>
      <c r="J26" s="58">
        <f>SUM($I$5:I26)</f>
        <v>0.65628034275172342</v>
      </c>
      <c r="K26">
        <v>22</v>
      </c>
    </row>
    <row r="27" spans="2:11" x14ac:dyDescent="0.25">
      <c r="B27" s="129" t="s">
        <v>206</v>
      </c>
      <c r="C27" s="130" t="s">
        <v>217</v>
      </c>
      <c r="D27" s="130">
        <v>5689</v>
      </c>
      <c r="E27" s="129" t="s">
        <v>186</v>
      </c>
      <c r="F27" s="133">
        <v>175</v>
      </c>
      <c r="G27" s="132">
        <v>175</v>
      </c>
      <c r="H27" s="133">
        <f t="shared" si="0"/>
        <v>30625</v>
      </c>
      <c r="I27" s="56">
        <f t="shared" si="1"/>
        <v>1.2389956953749556E-2</v>
      </c>
      <c r="J27" s="58">
        <f>SUM($I$5:I27)</f>
        <v>0.66867029970547298</v>
      </c>
      <c r="K27">
        <v>23</v>
      </c>
    </row>
    <row r="28" spans="2:11" x14ac:dyDescent="0.25">
      <c r="B28" s="129" t="s">
        <v>176</v>
      </c>
      <c r="C28" s="130" t="s">
        <v>185</v>
      </c>
      <c r="D28" s="130">
        <v>5634</v>
      </c>
      <c r="E28" s="129" t="s">
        <v>186</v>
      </c>
      <c r="F28" s="133">
        <v>185</v>
      </c>
      <c r="G28" s="132">
        <v>150</v>
      </c>
      <c r="H28" s="133">
        <f t="shared" si="0"/>
        <v>27750</v>
      </c>
      <c r="I28" s="56">
        <f t="shared" si="1"/>
        <v>1.1226818137683271E-2</v>
      </c>
      <c r="J28" s="58">
        <f>SUM($I$5:I28)</f>
        <v>0.67989711784315621</v>
      </c>
      <c r="K28">
        <v>24</v>
      </c>
    </row>
    <row r="29" spans="2:11" x14ac:dyDescent="0.25">
      <c r="B29" s="129" t="s">
        <v>206</v>
      </c>
      <c r="C29" s="130" t="s">
        <v>222</v>
      </c>
      <c r="D29" s="130">
        <v>5689</v>
      </c>
      <c r="E29" s="129" t="s">
        <v>186</v>
      </c>
      <c r="F29" s="133">
        <v>175</v>
      </c>
      <c r="G29" s="132">
        <v>155</v>
      </c>
      <c r="H29" s="133">
        <f t="shared" si="0"/>
        <v>27125</v>
      </c>
      <c r="I29" s="56">
        <f t="shared" si="1"/>
        <v>1.0973961873321034E-2</v>
      </c>
      <c r="J29" s="58">
        <f>SUM($I$5:I29)</f>
        <v>0.69087107971647721</v>
      </c>
      <c r="K29">
        <v>25</v>
      </c>
    </row>
    <row r="30" spans="2:11" x14ac:dyDescent="0.25">
      <c r="B30" s="129" t="s">
        <v>206</v>
      </c>
      <c r="C30" s="130" t="s">
        <v>213</v>
      </c>
      <c r="D30" s="130">
        <v>5689</v>
      </c>
      <c r="E30" s="129" t="s">
        <v>186</v>
      </c>
      <c r="F30" s="133">
        <v>175</v>
      </c>
      <c r="G30" s="132">
        <v>150</v>
      </c>
      <c r="H30" s="133">
        <f t="shared" si="0"/>
        <v>26250</v>
      </c>
      <c r="I30" s="56">
        <f t="shared" si="1"/>
        <v>1.0619963103213904E-2</v>
      </c>
      <c r="J30" s="58">
        <f>SUM($I$5:I30)</f>
        <v>0.7014910428196911</v>
      </c>
      <c r="K30">
        <v>26</v>
      </c>
    </row>
    <row r="31" spans="2:11" x14ac:dyDescent="0.25">
      <c r="B31" s="129" t="s">
        <v>176</v>
      </c>
      <c r="C31" s="130" t="s">
        <v>187</v>
      </c>
      <c r="D31" s="130">
        <v>5634</v>
      </c>
      <c r="E31" s="129" t="s">
        <v>186</v>
      </c>
      <c r="F31" s="133">
        <v>185</v>
      </c>
      <c r="G31" s="132">
        <v>140</v>
      </c>
      <c r="H31" s="133">
        <f t="shared" si="0"/>
        <v>25900</v>
      </c>
      <c r="I31" s="56">
        <f t="shared" si="1"/>
        <v>1.0478363595171052E-2</v>
      </c>
      <c r="J31" s="58">
        <f>SUM($I$5:I31)</f>
        <v>0.71196940641486217</v>
      </c>
      <c r="K31">
        <v>27</v>
      </c>
    </row>
    <row r="32" spans="2:11" x14ac:dyDescent="0.25">
      <c r="B32" s="129" t="s">
        <v>275</v>
      </c>
      <c r="C32" s="130" t="s">
        <v>288</v>
      </c>
      <c r="D32" s="130">
        <v>5677</v>
      </c>
      <c r="E32" s="129" t="s">
        <v>186</v>
      </c>
      <c r="F32" s="133">
        <v>195</v>
      </c>
      <c r="G32" s="132">
        <v>130</v>
      </c>
      <c r="H32" s="133">
        <f t="shared" si="0"/>
        <v>25350</v>
      </c>
      <c r="I32" s="56">
        <f t="shared" si="1"/>
        <v>1.0255850082532285E-2</v>
      </c>
      <c r="J32" s="58">
        <f>SUM($I$5:I32)</f>
        <v>0.72222525649739444</v>
      </c>
      <c r="K32">
        <v>28</v>
      </c>
    </row>
    <row r="33" spans="2:12" x14ac:dyDescent="0.25">
      <c r="B33" s="134" t="s">
        <v>189</v>
      </c>
      <c r="C33" s="130" t="s">
        <v>203</v>
      </c>
      <c r="D33" s="130">
        <v>5275</v>
      </c>
      <c r="E33" s="129" t="s">
        <v>204</v>
      </c>
      <c r="F33" s="133">
        <v>1</v>
      </c>
      <c r="G33" s="132">
        <v>25000</v>
      </c>
      <c r="H33" s="133">
        <f t="shared" si="0"/>
        <v>25000</v>
      </c>
      <c r="I33" s="56">
        <f t="shared" si="1"/>
        <v>1.0114250574489433E-2</v>
      </c>
      <c r="J33" s="58">
        <f>SUM($I$5:I33)</f>
        <v>0.73233950707188389</v>
      </c>
      <c r="K33">
        <v>29</v>
      </c>
    </row>
    <row r="34" spans="2:12" x14ac:dyDescent="0.25">
      <c r="B34" s="129" t="s">
        <v>206</v>
      </c>
      <c r="C34" s="130" t="s">
        <v>219</v>
      </c>
      <c r="D34" s="130">
        <v>5462</v>
      </c>
      <c r="E34" s="129" t="s">
        <v>204</v>
      </c>
      <c r="F34" s="133">
        <v>1.05</v>
      </c>
      <c r="G34" s="132">
        <v>23000</v>
      </c>
      <c r="H34" s="133">
        <f t="shared" si="0"/>
        <v>24150</v>
      </c>
      <c r="I34" s="56">
        <f t="shared" si="1"/>
        <v>9.7703660549567917E-3</v>
      </c>
      <c r="J34" s="58">
        <f>SUM($I$5:I34)</f>
        <v>0.74210987312684074</v>
      </c>
      <c r="K34">
        <v>30</v>
      </c>
    </row>
    <row r="35" spans="2:12" x14ac:dyDescent="0.25">
      <c r="B35" s="129" t="s">
        <v>224</v>
      </c>
      <c r="C35" s="130" t="s">
        <v>233</v>
      </c>
      <c r="D35" s="130">
        <v>5066</v>
      </c>
      <c r="E35" s="129" t="s">
        <v>204</v>
      </c>
      <c r="F35" s="133">
        <v>0.95</v>
      </c>
      <c r="G35" s="132">
        <v>25000</v>
      </c>
      <c r="H35" s="133">
        <f t="shared" si="0"/>
        <v>23750</v>
      </c>
      <c r="I35" s="56">
        <f t="shared" si="1"/>
        <v>9.6085380457649611E-3</v>
      </c>
      <c r="J35" s="58">
        <f>SUM($I$5:I35)</f>
        <v>0.75171841117260574</v>
      </c>
      <c r="K35">
        <v>31</v>
      </c>
    </row>
    <row r="36" spans="2:12" x14ac:dyDescent="0.25">
      <c r="B36" s="129" t="s">
        <v>206</v>
      </c>
      <c r="C36" s="130" t="s">
        <v>216</v>
      </c>
      <c r="D36" s="130">
        <v>5462</v>
      </c>
      <c r="E36" s="129" t="s">
        <v>204</v>
      </c>
      <c r="F36" s="133">
        <v>1.05</v>
      </c>
      <c r="G36" s="132">
        <v>22500</v>
      </c>
      <c r="H36" s="133">
        <f t="shared" si="0"/>
        <v>23625</v>
      </c>
      <c r="I36" s="56">
        <f t="shared" si="1"/>
        <v>9.5579667928925131E-3</v>
      </c>
      <c r="J36" s="58">
        <f>SUM($I$5:I36)</f>
        <v>0.7612763779654983</v>
      </c>
      <c r="K36">
        <v>32</v>
      </c>
    </row>
    <row r="37" spans="2:12" x14ac:dyDescent="0.25">
      <c r="B37" s="129" t="s">
        <v>206</v>
      </c>
      <c r="C37" s="130" t="s">
        <v>223</v>
      </c>
      <c r="D37" s="130">
        <v>5462</v>
      </c>
      <c r="E37" s="129" t="s">
        <v>204</v>
      </c>
      <c r="F37" s="133">
        <v>1.05</v>
      </c>
      <c r="G37" s="132">
        <v>22500</v>
      </c>
      <c r="H37" s="133">
        <f t="shared" ref="H37:H68" si="2">F37*G37</f>
        <v>23625</v>
      </c>
      <c r="I37" s="56">
        <f t="shared" si="1"/>
        <v>9.5579667928925131E-3</v>
      </c>
      <c r="J37" s="58">
        <f>SUM($I$5:I37)</f>
        <v>0.77083434475839085</v>
      </c>
      <c r="K37">
        <v>33</v>
      </c>
    </row>
    <row r="38" spans="2:12" x14ac:dyDescent="0.25">
      <c r="B38" s="129" t="s">
        <v>275</v>
      </c>
      <c r="C38" s="130" t="s">
        <v>279</v>
      </c>
      <c r="D38" s="130">
        <v>5677</v>
      </c>
      <c r="E38" s="129" t="s">
        <v>186</v>
      </c>
      <c r="F38" s="133">
        <v>195</v>
      </c>
      <c r="G38" s="132">
        <v>120</v>
      </c>
      <c r="H38" s="133">
        <f t="shared" si="2"/>
        <v>23400</v>
      </c>
      <c r="I38" s="56">
        <f t="shared" si="1"/>
        <v>9.4669385377221093E-3</v>
      </c>
      <c r="J38" s="58">
        <f>SUM($I$5:I38)</f>
        <v>0.78030128329611292</v>
      </c>
      <c r="K38">
        <v>34</v>
      </c>
    </row>
    <row r="39" spans="2:12" x14ac:dyDescent="0.25">
      <c r="B39" s="129" t="s">
        <v>206</v>
      </c>
      <c r="C39" s="130" t="s">
        <v>218</v>
      </c>
      <c r="D39" s="130">
        <v>5462</v>
      </c>
      <c r="E39" s="129" t="s">
        <v>204</v>
      </c>
      <c r="F39" s="133">
        <v>1.05</v>
      </c>
      <c r="G39" s="132">
        <v>21500</v>
      </c>
      <c r="H39" s="133">
        <f t="shared" si="2"/>
        <v>22575</v>
      </c>
      <c r="I39" s="56">
        <f t="shared" si="1"/>
        <v>9.1331682687639578E-3</v>
      </c>
      <c r="J39" s="58">
        <f>SUM($I$5:I39)</f>
        <v>0.7894344515648769</v>
      </c>
      <c r="K39">
        <v>35</v>
      </c>
    </row>
    <row r="40" spans="2:12" x14ac:dyDescent="0.25">
      <c r="B40" s="129" t="s">
        <v>275</v>
      </c>
      <c r="C40" s="130" t="s">
        <v>282</v>
      </c>
      <c r="D40" s="130">
        <v>5677</v>
      </c>
      <c r="E40" s="129" t="s">
        <v>186</v>
      </c>
      <c r="F40" s="133">
        <v>195</v>
      </c>
      <c r="G40" s="132">
        <v>110</v>
      </c>
      <c r="H40" s="133">
        <f t="shared" si="2"/>
        <v>21450</v>
      </c>
      <c r="I40" s="56">
        <f t="shared" si="1"/>
        <v>8.6780269929119334E-3</v>
      </c>
      <c r="J40" s="58">
        <f>SUM($I$5:I40)</f>
        <v>0.79811247855778888</v>
      </c>
      <c r="K40">
        <v>36</v>
      </c>
    </row>
    <row r="41" spans="2:12" x14ac:dyDescent="0.25">
      <c r="B41" s="129" t="s">
        <v>275</v>
      </c>
      <c r="C41" s="130" t="s">
        <v>290</v>
      </c>
      <c r="D41" s="130">
        <v>5319</v>
      </c>
      <c r="E41" s="129" t="s">
        <v>204</v>
      </c>
      <c r="F41" s="133">
        <v>1.1000000000000001</v>
      </c>
      <c r="G41" s="132">
        <v>18100</v>
      </c>
      <c r="H41" s="133">
        <f t="shared" si="2"/>
        <v>19910</v>
      </c>
      <c r="I41" s="56">
        <f t="shared" si="1"/>
        <v>8.0549891575233835E-3</v>
      </c>
      <c r="J41" s="58">
        <f>SUM($I$5:I41)</f>
        <v>0.80616746771531222</v>
      </c>
      <c r="K41">
        <v>37</v>
      </c>
      <c r="L41" s="165">
        <f>K41/K98</f>
        <v>0.39361702127659576</v>
      </c>
    </row>
    <row r="42" spans="2:12" x14ac:dyDescent="0.25">
      <c r="B42" s="129" t="s">
        <v>275</v>
      </c>
      <c r="C42" s="130" t="s">
        <v>276</v>
      </c>
      <c r="D42" s="130">
        <v>5319</v>
      </c>
      <c r="E42" s="129" t="s">
        <v>204</v>
      </c>
      <c r="F42" s="133">
        <v>1.1000000000000001</v>
      </c>
      <c r="G42" s="132">
        <v>17500</v>
      </c>
      <c r="H42" s="133">
        <f t="shared" si="2"/>
        <v>19250</v>
      </c>
      <c r="I42" s="56">
        <f t="shared" si="1"/>
        <v>7.7879729423568633E-3</v>
      </c>
      <c r="J42" s="58">
        <f>SUM($I$5:I42)</f>
        <v>0.81395544065766912</v>
      </c>
      <c r="K42">
        <v>38</v>
      </c>
    </row>
    <row r="43" spans="2:12" x14ac:dyDescent="0.25">
      <c r="B43" s="129" t="s">
        <v>275</v>
      </c>
      <c r="C43" s="130" t="s">
        <v>278</v>
      </c>
      <c r="D43" s="130">
        <v>5319</v>
      </c>
      <c r="E43" s="129" t="s">
        <v>204</v>
      </c>
      <c r="F43" s="133">
        <v>1.1000000000000001</v>
      </c>
      <c r="G43" s="132">
        <v>16500</v>
      </c>
      <c r="H43" s="133">
        <f t="shared" si="2"/>
        <v>18150</v>
      </c>
      <c r="I43" s="56">
        <f t="shared" si="1"/>
        <v>7.3429459170793283E-3</v>
      </c>
      <c r="J43" s="58">
        <f>SUM($I$5:I43)</f>
        <v>0.82129838657474841</v>
      </c>
      <c r="K43">
        <v>39</v>
      </c>
    </row>
    <row r="44" spans="2:12" x14ac:dyDescent="0.25">
      <c r="B44" s="129" t="s">
        <v>176</v>
      </c>
      <c r="C44" s="130" t="s">
        <v>177</v>
      </c>
      <c r="D44" s="136">
        <v>4224</v>
      </c>
      <c r="E44" s="135" t="s">
        <v>178</v>
      </c>
      <c r="F44" s="133">
        <v>3.95</v>
      </c>
      <c r="G44" s="132">
        <v>4500</v>
      </c>
      <c r="H44" s="133">
        <f t="shared" si="2"/>
        <v>17775</v>
      </c>
      <c r="I44" s="56">
        <f t="shared" si="1"/>
        <v>7.1912321584619862E-3</v>
      </c>
      <c r="J44" s="58">
        <f>SUM($I$5:I44)</f>
        <v>0.82848961873321036</v>
      </c>
      <c r="K44">
        <v>40</v>
      </c>
    </row>
    <row r="45" spans="2:12" x14ac:dyDescent="0.25">
      <c r="B45" s="129" t="s">
        <v>262</v>
      </c>
      <c r="C45" s="130" t="s">
        <v>267</v>
      </c>
      <c r="D45" s="130">
        <v>5125</v>
      </c>
      <c r="E45" s="129" t="s">
        <v>204</v>
      </c>
      <c r="F45" s="133">
        <v>1.1499999999999999</v>
      </c>
      <c r="G45" s="132">
        <v>15000</v>
      </c>
      <c r="H45" s="133">
        <f t="shared" si="2"/>
        <v>17250</v>
      </c>
      <c r="I45" s="56">
        <f t="shared" si="1"/>
        <v>6.9788328963977086E-3</v>
      </c>
      <c r="J45" s="58">
        <f>SUM($I$5:I45)</f>
        <v>0.83546845162960803</v>
      </c>
      <c r="K45">
        <v>41</v>
      </c>
    </row>
    <row r="46" spans="2:12" x14ac:dyDescent="0.25">
      <c r="B46" s="135" t="s">
        <v>262</v>
      </c>
      <c r="C46" s="136" t="s">
        <v>273</v>
      </c>
      <c r="D46" s="136">
        <v>4111</v>
      </c>
      <c r="E46" s="135" t="s">
        <v>178</v>
      </c>
      <c r="F46" s="137">
        <v>3.55</v>
      </c>
      <c r="G46" s="138">
        <v>4800</v>
      </c>
      <c r="H46" s="137">
        <f t="shared" si="2"/>
        <v>17040</v>
      </c>
      <c r="I46" s="56">
        <f t="shared" si="1"/>
        <v>6.893873191571997E-3</v>
      </c>
      <c r="J46" s="58">
        <f>SUM($I$5:I46)</f>
        <v>0.84236232482118001</v>
      </c>
      <c r="K46">
        <v>42</v>
      </c>
    </row>
    <row r="47" spans="2:12" x14ac:dyDescent="0.25">
      <c r="B47" s="129" t="s">
        <v>224</v>
      </c>
      <c r="C47" s="130" t="s">
        <v>238</v>
      </c>
      <c r="D47" s="130">
        <v>5066</v>
      </c>
      <c r="E47" s="129" t="s">
        <v>204</v>
      </c>
      <c r="F47" s="133">
        <v>0.95</v>
      </c>
      <c r="G47" s="132">
        <v>17500</v>
      </c>
      <c r="H47" s="133">
        <f t="shared" si="2"/>
        <v>16625</v>
      </c>
      <c r="I47" s="56">
        <f t="shared" si="1"/>
        <v>6.7259766320354724E-3</v>
      </c>
      <c r="J47" s="58">
        <f>SUM($I$5:I47)</f>
        <v>0.84908830145321545</v>
      </c>
      <c r="K47">
        <v>43</v>
      </c>
    </row>
    <row r="48" spans="2:12" x14ac:dyDescent="0.25">
      <c r="B48" s="135" t="s">
        <v>262</v>
      </c>
      <c r="C48" s="136" t="s">
        <v>272</v>
      </c>
      <c r="D48" s="136">
        <v>4111</v>
      </c>
      <c r="E48" s="135" t="s">
        <v>178</v>
      </c>
      <c r="F48" s="137">
        <v>3.55</v>
      </c>
      <c r="G48" s="138">
        <v>4600</v>
      </c>
      <c r="H48" s="137">
        <f t="shared" si="2"/>
        <v>16330</v>
      </c>
      <c r="I48" s="56">
        <f t="shared" si="1"/>
        <v>6.6066284752564972E-3</v>
      </c>
      <c r="J48" s="58">
        <f>SUM($I$5:I48)</f>
        <v>0.85569492992847196</v>
      </c>
      <c r="K48">
        <v>44</v>
      </c>
    </row>
    <row r="49" spans="2:11" x14ac:dyDescent="0.25">
      <c r="B49" s="135" t="s">
        <v>262</v>
      </c>
      <c r="C49" s="136" t="s">
        <v>274</v>
      </c>
      <c r="D49" s="136">
        <v>4111</v>
      </c>
      <c r="E49" s="135" t="s">
        <v>178</v>
      </c>
      <c r="F49" s="137">
        <v>3.55</v>
      </c>
      <c r="G49" s="138">
        <v>4585</v>
      </c>
      <c r="H49" s="137">
        <f t="shared" si="2"/>
        <v>16276.75</v>
      </c>
      <c r="I49" s="56">
        <f t="shared" si="1"/>
        <v>6.5850851215328351E-3</v>
      </c>
      <c r="J49" s="58">
        <f>SUM($I$5:I49)</f>
        <v>0.86228001505000484</v>
      </c>
      <c r="K49">
        <v>45</v>
      </c>
    </row>
    <row r="50" spans="2:11" x14ac:dyDescent="0.25">
      <c r="B50" s="129" t="s">
        <v>275</v>
      </c>
      <c r="C50" s="130" t="s">
        <v>277</v>
      </c>
      <c r="D50" s="136">
        <v>4312</v>
      </c>
      <c r="E50" s="135" t="s">
        <v>178</v>
      </c>
      <c r="F50" s="133">
        <v>3.75</v>
      </c>
      <c r="G50" s="132">
        <v>4250</v>
      </c>
      <c r="H50" s="133">
        <f t="shared" si="2"/>
        <v>15937.5</v>
      </c>
      <c r="I50" s="56">
        <f t="shared" si="1"/>
        <v>6.4478347412370131E-3</v>
      </c>
      <c r="J50" s="58">
        <f>SUM($I$5:I50)</f>
        <v>0.86872784979124185</v>
      </c>
      <c r="K50">
        <v>46</v>
      </c>
    </row>
    <row r="51" spans="2:11" x14ac:dyDescent="0.25">
      <c r="B51" s="129" t="s">
        <v>275</v>
      </c>
      <c r="C51" s="130" t="s">
        <v>280</v>
      </c>
      <c r="D51" s="136">
        <v>4312</v>
      </c>
      <c r="E51" s="135" t="s">
        <v>178</v>
      </c>
      <c r="F51" s="133">
        <v>3.75</v>
      </c>
      <c r="G51" s="132">
        <v>4200</v>
      </c>
      <c r="H51" s="133">
        <f t="shared" si="2"/>
        <v>15750</v>
      </c>
      <c r="I51" s="56">
        <f t="shared" si="1"/>
        <v>6.371977861928343E-3</v>
      </c>
      <c r="J51" s="58">
        <f>SUM($I$5:I51)</f>
        <v>0.87509982765317018</v>
      </c>
      <c r="K51">
        <v>47</v>
      </c>
    </row>
    <row r="52" spans="2:11" x14ac:dyDescent="0.25">
      <c r="B52" s="129" t="s">
        <v>275</v>
      </c>
      <c r="C52" s="130" t="s">
        <v>281</v>
      </c>
      <c r="D52" s="136">
        <v>4312</v>
      </c>
      <c r="E52" s="135" t="s">
        <v>178</v>
      </c>
      <c r="F52" s="133">
        <v>3.75</v>
      </c>
      <c r="G52" s="132">
        <v>4150</v>
      </c>
      <c r="H52" s="133">
        <f t="shared" si="2"/>
        <v>15562.5</v>
      </c>
      <c r="I52" s="56">
        <f t="shared" si="1"/>
        <v>6.2961209826196719E-3</v>
      </c>
      <c r="J52" s="58">
        <f>SUM($I$5:I52)</f>
        <v>0.88139594863578985</v>
      </c>
      <c r="K52">
        <v>48</v>
      </c>
    </row>
    <row r="53" spans="2:11" x14ac:dyDescent="0.25">
      <c r="B53" s="135" t="s">
        <v>262</v>
      </c>
      <c r="C53" s="136" t="s">
        <v>270</v>
      </c>
      <c r="D53" s="136">
        <v>4111</v>
      </c>
      <c r="E53" s="135" t="s">
        <v>178</v>
      </c>
      <c r="F53" s="137">
        <v>3.55</v>
      </c>
      <c r="G53" s="138">
        <v>4250</v>
      </c>
      <c r="H53" s="137">
        <f t="shared" si="2"/>
        <v>15087.5</v>
      </c>
      <c r="I53" s="56">
        <f t="shared" si="1"/>
        <v>6.1039502217043722E-3</v>
      </c>
      <c r="J53" s="58">
        <f>SUM($I$5:I53)</f>
        <v>0.88749989885749425</v>
      </c>
      <c r="K53">
        <v>49</v>
      </c>
    </row>
    <row r="54" spans="2:11" x14ac:dyDescent="0.25">
      <c r="B54" s="135" t="s">
        <v>262</v>
      </c>
      <c r="C54" s="136" t="s">
        <v>269</v>
      </c>
      <c r="D54" s="136">
        <v>4111</v>
      </c>
      <c r="E54" s="135" t="s">
        <v>178</v>
      </c>
      <c r="F54" s="137">
        <v>3.55</v>
      </c>
      <c r="G54" s="138">
        <v>4200</v>
      </c>
      <c r="H54" s="137">
        <f t="shared" si="2"/>
        <v>14910</v>
      </c>
      <c r="I54" s="56">
        <f t="shared" si="1"/>
        <v>6.0321390426254975E-3</v>
      </c>
      <c r="J54" s="58">
        <f>SUM($I$5:I54)</f>
        <v>0.8935320379001197</v>
      </c>
      <c r="K54">
        <v>50</v>
      </c>
    </row>
    <row r="55" spans="2:11" x14ac:dyDescent="0.25">
      <c r="B55" s="135" t="s">
        <v>262</v>
      </c>
      <c r="C55" s="136" t="s">
        <v>271</v>
      </c>
      <c r="D55" s="136">
        <v>4111</v>
      </c>
      <c r="E55" s="135" t="s">
        <v>178</v>
      </c>
      <c r="F55" s="137">
        <v>3.55</v>
      </c>
      <c r="G55" s="138">
        <v>4200</v>
      </c>
      <c r="H55" s="137">
        <f t="shared" si="2"/>
        <v>14910</v>
      </c>
      <c r="I55" s="56">
        <f t="shared" si="1"/>
        <v>6.0321390426254975E-3</v>
      </c>
      <c r="J55" s="58">
        <f>SUM($I$5:I55)</f>
        <v>0.89956417694274515</v>
      </c>
      <c r="K55">
        <v>51</v>
      </c>
    </row>
    <row r="56" spans="2:11" x14ac:dyDescent="0.25">
      <c r="B56" s="134" t="s">
        <v>189</v>
      </c>
      <c r="C56" s="130" t="s">
        <v>197</v>
      </c>
      <c r="D56" s="136">
        <v>4569</v>
      </c>
      <c r="E56" s="135" t="s">
        <v>178</v>
      </c>
      <c r="F56" s="133">
        <v>3.5</v>
      </c>
      <c r="G56" s="132">
        <v>3900</v>
      </c>
      <c r="H56" s="133">
        <f t="shared" si="2"/>
        <v>13650</v>
      </c>
      <c r="I56" s="56">
        <f t="shared" si="1"/>
        <v>5.5223808136712306E-3</v>
      </c>
      <c r="J56" s="58">
        <f>SUM($I$5:I56)</f>
        <v>0.90508655775641633</v>
      </c>
      <c r="K56">
        <v>52</v>
      </c>
    </row>
    <row r="57" spans="2:11" x14ac:dyDescent="0.25">
      <c r="B57" s="134" t="s">
        <v>189</v>
      </c>
      <c r="C57" s="130" t="s">
        <v>201</v>
      </c>
      <c r="D57" s="130">
        <v>7258</v>
      </c>
      <c r="E57" s="129" t="s">
        <v>200</v>
      </c>
      <c r="F57" s="133">
        <v>90</v>
      </c>
      <c r="G57" s="132">
        <v>120</v>
      </c>
      <c r="H57" s="133">
        <f t="shared" si="2"/>
        <v>10800</v>
      </c>
      <c r="I57" s="56">
        <f t="shared" si="1"/>
        <v>4.3693562481794349E-3</v>
      </c>
      <c r="J57" s="58">
        <f>SUM($I$5:I57)</f>
        <v>0.9094559140045958</v>
      </c>
      <c r="K57">
        <v>53</v>
      </c>
    </row>
    <row r="58" spans="2:11" x14ac:dyDescent="0.25">
      <c r="B58" s="129" t="s">
        <v>206</v>
      </c>
      <c r="C58" s="130" t="s">
        <v>214</v>
      </c>
      <c r="D58" s="130">
        <v>7268</v>
      </c>
      <c r="E58" s="129" t="s">
        <v>200</v>
      </c>
      <c r="F58" s="133">
        <v>95</v>
      </c>
      <c r="G58" s="132">
        <v>110</v>
      </c>
      <c r="H58" s="133">
        <f t="shared" si="2"/>
        <v>10450</v>
      </c>
      <c r="I58" s="56">
        <f t="shared" si="1"/>
        <v>4.2277567401365831E-3</v>
      </c>
      <c r="J58" s="58">
        <f>SUM($I$5:I58)</f>
        <v>0.91368367074473233</v>
      </c>
      <c r="K58">
        <v>54</v>
      </c>
    </row>
    <row r="59" spans="2:11" x14ac:dyDescent="0.25">
      <c r="B59" s="129" t="s">
        <v>241</v>
      </c>
      <c r="C59" s="130" t="s">
        <v>248</v>
      </c>
      <c r="D59" s="130">
        <v>7258</v>
      </c>
      <c r="E59" s="129" t="s">
        <v>200</v>
      </c>
      <c r="F59" s="133">
        <v>100.5</v>
      </c>
      <c r="G59" s="132">
        <v>100</v>
      </c>
      <c r="H59" s="133">
        <f t="shared" si="2"/>
        <v>10050</v>
      </c>
      <c r="I59" s="56">
        <f t="shared" si="1"/>
        <v>4.0659287309447517E-3</v>
      </c>
      <c r="J59" s="58">
        <f>SUM($I$5:I59)</f>
        <v>0.91774959947567714</v>
      </c>
      <c r="K59">
        <v>55</v>
      </c>
    </row>
    <row r="60" spans="2:11" x14ac:dyDescent="0.25">
      <c r="B60" s="129" t="s">
        <v>206</v>
      </c>
      <c r="C60" s="130" t="s">
        <v>215</v>
      </c>
      <c r="D60" s="130">
        <v>7268</v>
      </c>
      <c r="E60" s="129" t="s">
        <v>200</v>
      </c>
      <c r="F60" s="133">
        <v>95</v>
      </c>
      <c r="G60" s="132">
        <v>105</v>
      </c>
      <c r="H60" s="133">
        <f t="shared" si="2"/>
        <v>9975</v>
      </c>
      <c r="I60" s="56">
        <f t="shared" si="1"/>
        <v>4.0355859792212834E-3</v>
      </c>
      <c r="J60" s="58">
        <f>SUM($I$5:I60)</f>
        <v>0.9217851854548984</v>
      </c>
      <c r="K60">
        <v>56</v>
      </c>
    </row>
    <row r="61" spans="2:11" x14ac:dyDescent="0.25">
      <c r="B61" s="129" t="s">
        <v>241</v>
      </c>
      <c r="C61" s="130" t="s">
        <v>243</v>
      </c>
      <c r="D61" s="130">
        <v>7258</v>
      </c>
      <c r="E61" s="129" t="s">
        <v>200</v>
      </c>
      <c r="F61" s="133">
        <v>100.5</v>
      </c>
      <c r="G61" s="132">
        <v>95</v>
      </c>
      <c r="H61" s="133">
        <f t="shared" si="2"/>
        <v>9547.5</v>
      </c>
      <c r="I61" s="56">
        <f t="shared" si="1"/>
        <v>3.8626322943975141E-3</v>
      </c>
      <c r="J61" s="58">
        <f>SUM($I$5:I61)</f>
        <v>0.92564781774929594</v>
      </c>
      <c r="K61">
        <v>57</v>
      </c>
    </row>
    <row r="62" spans="2:11" x14ac:dyDescent="0.25">
      <c r="B62" s="129" t="s">
        <v>241</v>
      </c>
      <c r="C62" s="130" t="s">
        <v>253</v>
      </c>
      <c r="D62" s="130">
        <v>7258</v>
      </c>
      <c r="E62" s="129" t="s">
        <v>200</v>
      </c>
      <c r="F62" s="133">
        <v>100.5</v>
      </c>
      <c r="G62" s="132">
        <v>90</v>
      </c>
      <c r="H62" s="133">
        <f t="shared" si="2"/>
        <v>9045</v>
      </c>
      <c r="I62" s="56">
        <f t="shared" si="1"/>
        <v>3.6593358578502766E-3</v>
      </c>
      <c r="J62" s="58">
        <f>SUM($I$5:I62)</f>
        <v>0.92930715360714622</v>
      </c>
      <c r="K62">
        <v>58</v>
      </c>
    </row>
    <row r="63" spans="2:11" x14ac:dyDescent="0.25">
      <c r="B63" s="134" t="s">
        <v>189</v>
      </c>
      <c r="C63" s="130" t="s">
        <v>199</v>
      </c>
      <c r="D63" s="130">
        <v>7258</v>
      </c>
      <c r="E63" s="129" t="s">
        <v>200</v>
      </c>
      <c r="F63" s="133">
        <v>90</v>
      </c>
      <c r="G63" s="132">
        <v>100</v>
      </c>
      <c r="H63" s="133">
        <f t="shared" si="2"/>
        <v>9000</v>
      </c>
      <c r="I63" s="56">
        <f t="shared" si="1"/>
        <v>3.6411302068161959E-3</v>
      </c>
      <c r="J63" s="58">
        <f>SUM($I$5:I63)</f>
        <v>0.93294828381396244</v>
      </c>
      <c r="K63">
        <v>59</v>
      </c>
    </row>
    <row r="64" spans="2:11" x14ac:dyDescent="0.25">
      <c r="B64" s="129" t="s">
        <v>275</v>
      </c>
      <c r="C64" s="130" t="s">
        <v>285</v>
      </c>
      <c r="D64" s="130">
        <v>5234</v>
      </c>
      <c r="E64" s="129" t="s">
        <v>221</v>
      </c>
      <c r="F64" s="133">
        <v>1.65</v>
      </c>
      <c r="G64" s="132">
        <v>4850</v>
      </c>
      <c r="H64" s="133">
        <f t="shared" si="2"/>
        <v>8002.5</v>
      </c>
      <c r="I64" s="56">
        <f t="shared" si="1"/>
        <v>3.2375716088940674E-3</v>
      </c>
      <c r="J64" s="58">
        <f>SUM($I$5:I64)</f>
        <v>0.93618585542285648</v>
      </c>
      <c r="K64">
        <v>60</v>
      </c>
    </row>
    <row r="65" spans="2:11" x14ac:dyDescent="0.25">
      <c r="B65" s="129" t="s">
        <v>275</v>
      </c>
      <c r="C65" s="130" t="s">
        <v>284</v>
      </c>
      <c r="D65" s="130">
        <v>5234</v>
      </c>
      <c r="E65" s="129" t="s">
        <v>221</v>
      </c>
      <c r="F65" s="133">
        <v>1.65</v>
      </c>
      <c r="G65" s="132">
        <v>4750</v>
      </c>
      <c r="H65" s="133">
        <f t="shared" si="2"/>
        <v>7837.5</v>
      </c>
      <c r="I65" s="56">
        <f t="shared" si="1"/>
        <v>3.1708175551024369E-3</v>
      </c>
      <c r="J65" s="58">
        <f>SUM($I$5:I65)</f>
        <v>0.93935667297795888</v>
      </c>
      <c r="K65">
        <v>61</v>
      </c>
    </row>
    <row r="66" spans="2:11" x14ac:dyDescent="0.25">
      <c r="B66" s="129" t="s">
        <v>256</v>
      </c>
      <c r="C66" s="130" t="s">
        <v>258</v>
      </c>
      <c r="D66" s="136">
        <v>9764</v>
      </c>
      <c r="E66" s="135" t="s">
        <v>191</v>
      </c>
      <c r="F66" s="133">
        <v>3.75</v>
      </c>
      <c r="G66" s="132">
        <v>1980</v>
      </c>
      <c r="H66" s="133">
        <f t="shared" si="2"/>
        <v>7425</v>
      </c>
      <c r="I66" s="56">
        <f t="shared" si="1"/>
        <v>3.0039324206233616E-3</v>
      </c>
      <c r="J66" s="58">
        <f>SUM($I$5:I66)</f>
        <v>0.94236060539858224</v>
      </c>
      <c r="K66">
        <v>62</v>
      </c>
    </row>
    <row r="67" spans="2:11" x14ac:dyDescent="0.25">
      <c r="B67" s="129" t="s">
        <v>275</v>
      </c>
      <c r="C67" s="130" t="s">
        <v>283</v>
      </c>
      <c r="D67" s="130">
        <v>5234</v>
      </c>
      <c r="E67" s="129" t="s">
        <v>221</v>
      </c>
      <c r="F67" s="133">
        <v>1.65</v>
      </c>
      <c r="G67" s="132">
        <v>4500</v>
      </c>
      <c r="H67" s="133">
        <f t="shared" si="2"/>
        <v>7425</v>
      </c>
      <c r="I67" s="56">
        <f t="shared" si="1"/>
        <v>3.0039324206233616E-3</v>
      </c>
      <c r="J67" s="58">
        <f>SUM($I$5:I67)</f>
        <v>0.9453645378192056</v>
      </c>
      <c r="K67">
        <v>63</v>
      </c>
    </row>
    <row r="68" spans="2:11" x14ac:dyDescent="0.25">
      <c r="B68" s="135" t="s">
        <v>189</v>
      </c>
      <c r="C68" s="136" t="s">
        <v>195</v>
      </c>
      <c r="D68" s="136">
        <v>9399</v>
      </c>
      <c r="E68" s="135" t="s">
        <v>191</v>
      </c>
      <c r="F68" s="137">
        <v>3.65</v>
      </c>
      <c r="G68" s="138">
        <v>1985</v>
      </c>
      <c r="H68" s="137">
        <f t="shared" si="2"/>
        <v>7245.25</v>
      </c>
      <c r="I68" s="56">
        <f t="shared" si="1"/>
        <v>2.9312109589927824E-3</v>
      </c>
      <c r="J68" s="58">
        <f>SUM($I$5:I68)</f>
        <v>0.94829574877819833</v>
      </c>
      <c r="K68">
        <v>64</v>
      </c>
    </row>
    <row r="69" spans="2:11" x14ac:dyDescent="0.25">
      <c r="B69" s="129" t="s">
        <v>206</v>
      </c>
      <c r="C69" s="130" t="s">
        <v>220</v>
      </c>
      <c r="D69" s="130">
        <v>5166</v>
      </c>
      <c r="E69" s="129" t="s">
        <v>221</v>
      </c>
      <c r="F69" s="133">
        <v>1.25</v>
      </c>
      <c r="G69" s="132">
        <v>5650</v>
      </c>
      <c r="H69" s="133">
        <f t="shared" ref="H69:H98" si="3">F69*G69</f>
        <v>7062.5</v>
      </c>
      <c r="I69" s="56">
        <f t="shared" si="1"/>
        <v>2.8572757872932647E-3</v>
      </c>
      <c r="J69" s="58">
        <f>SUM($I$5:I69)</f>
        <v>0.95115302456549156</v>
      </c>
      <c r="K69">
        <v>65</v>
      </c>
    </row>
    <row r="70" spans="2:11" x14ac:dyDescent="0.25">
      <c r="B70" s="129" t="s">
        <v>224</v>
      </c>
      <c r="C70" s="130" t="s">
        <v>234</v>
      </c>
      <c r="D70" s="130">
        <v>3166</v>
      </c>
      <c r="E70" s="129" t="s">
        <v>221</v>
      </c>
      <c r="F70" s="133">
        <v>1.25</v>
      </c>
      <c r="G70" s="132">
        <v>5650</v>
      </c>
      <c r="H70" s="133">
        <f t="shared" si="3"/>
        <v>7062.5</v>
      </c>
      <c r="I70" s="56">
        <f t="shared" ref="I70:I99" si="4">H70/$H$99</f>
        <v>2.8572757872932647E-3</v>
      </c>
      <c r="J70" s="58">
        <f>SUM($I$5:I70)</f>
        <v>0.95401030035278478</v>
      </c>
      <c r="K70">
        <v>66</v>
      </c>
    </row>
    <row r="71" spans="2:11" x14ac:dyDescent="0.25">
      <c r="B71" s="129" t="s">
        <v>224</v>
      </c>
      <c r="C71" s="130" t="s">
        <v>226</v>
      </c>
      <c r="D71" s="130">
        <v>3166</v>
      </c>
      <c r="E71" s="129" t="s">
        <v>221</v>
      </c>
      <c r="F71" s="133">
        <v>1.25</v>
      </c>
      <c r="G71" s="132">
        <v>5600</v>
      </c>
      <c r="H71" s="133">
        <f t="shared" si="3"/>
        <v>7000</v>
      </c>
      <c r="I71" s="56">
        <f t="shared" si="4"/>
        <v>2.8319901608570412E-3</v>
      </c>
      <c r="J71" s="58">
        <f>SUM($I$5:I71)</f>
        <v>0.95684229051364178</v>
      </c>
      <c r="K71">
        <v>67</v>
      </c>
    </row>
    <row r="72" spans="2:11" x14ac:dyDescent="0.25">
      <c r="B72" s="129" t="s">
        <v>256</v>
      </c>
      <c r="C72" s="130" t="s">
        <v>259</v>
      </c>
      <c r="D72" s="136">
        <v>9764</v>
      </c>
      <c r="E72" s="135" t="s">
        <v>191</v>
      </c>
      <c r="F72" s="133">
        <v>3.75</v>
      </c>
      <c r="G72" s="132">
        <v>1850</v>
      </c>
      <c r="H72" s="133">
        <f t="shared" si="3"/>
        <v>6937.5</v>
      </c>
      <c r="I72" s="56">
        <f t="shared" si="4"/>
        <v>2.8067045344208176E-3</v>
      </c>
      <c r="J72" s="58">
        <f>SUM($I$5:I72)</f>
        <v>0.95964899504806256</v>
      </c>
      <c r="K72">
        <v>68</v>
      </c>
    </row>
    <row r="73" spans="2:11" x14ac:dyDescent="0.25">
      <c r="B73" s="129" t="s">
        <v>224</v>
      </c>
      <c r="C73" s="130" t="s">
        <v>228</v>
      </c>
      <c r="D73" s="130">
        <v>3166</v>
      </c>
      <c r="E73" s="129" t="s">
        <v>221</v>
      </c>
      <c r="F73" s="133">
        <v>1.25</v>
      </c>
      <c r="G73" s="132">
        <v>5500</v>
      </c>
      <c r="H73" s="133">
        <f t="shared" si="3"/>
        <v>6875</v>
      </c>
      <c r="I73" s="56">
        <f t="shared" si="4"/>
        <v>2.7814189079845941E-3</v>
      </c>
      <c r="J73" s="58">
        <f>SUM($I$5:I73)</f>
        <v>0.96243041395604711</v>
      </c>
      <c r="K73">
        <v>69</v>
      </c>
    </row>
    <row r="74" spans="2:11" x14ac:dyDescent="0.25">
      <c r="B74" s="129" t="s">
        <v>224</v>
      </c>
      <c r="C74" s="130" t="s">
        <v>235</v>
      </c>
      <c r="D74" s="130">
        <v>3166</v>
      </c>
      <c r="E74" s="129" t="s">
        <v>221</v>
      </c>
      <c r="F74" s="133">
        <v>1.25</v>
      </c>
      <c r="G74" s="132">
        <v>5425</v>
      </c>
      <c r="H74" s="133">
        <f t="shared" si="3"/>
        <v>6781.25</v>
      </c>
      <c r="I74" s="56">
        <f t="shared" si="4"/>
        <v>2.7434904683302586E-3</v>
      </c>
      <c r="J74" s="58">
        <f>SUM($I$5:I74)</f>
        <v>0.96517390442437734</v>
      </c>
      <c r="K74">
        <v>70</v>
      </c>
    </row>
    <row r="75" spans="2:11" x14ac:dyDescent="0.25">
      <c r="B75" s="129" t="s">
        <v>256</v>
      </c>
      <c r="C75" s="130" t="s">
        <v>260</v>
      </c>
      <c r="D75" s="136">
        <v>9764</v>
      </c>
      <c r="E75" s="135" t="s">
        <v>191</v>
      </c>
      <c r="F75" s="133">
        <v>3.75</v>
      </c>
      <c r="G75" s="132">
        <v>1800</v>
      </c>
      <c r="H75" s="133">
        <f t="shared" si="3"/>
        <v>6750</v>
      </c>
      <c r="I75" s="56">
        <f t="shared" si="4"/>
        <v>2.7308476551121466E-3</v>
      </c>
      <c r="J75" s="58">
        <f>SUM($I$5:I75)</f>
        <v>0.96790475207948945</v>
      </c>
      <c r="K75">
        <v>71</v>
      </c>
    </row>
    <row r="76" spans="2:11" x14ac:dyDescent="0.25">
      <c r="B76" s="129" t="s">
        <v>256</v>
      </c>
      <c r="C76" s="130" t="s">
        <v>261</v>
      </c>
      <c r="D76" s="136">
        <v>9764</v>
      </c>
      <c r="E76" s="135" t="s">
        <v>191</v>
      </c>
      <c r="F76" s="133">
        <v>3.75</v>
      </c>
      <c r="G76" s="132">
        <v>1750</v>
      </c>
      <c r="H76" s="133">
        <f t="shared" si="3"/>
        <v>6562.5</v>
      </c>
      <c r="I76" s="56">
        <f t="shared" si="4"/>
        <v>2.654990775803476E-3</v>
      </c>
      <c r="J76" s="58">
        <f>SUM($I$5:I76)</f>
        <v>0.9705597428552929</v>
      </c>
      <c r="K76">
        <v>72</v>
      </c>
    </row>
    <row r="77" spans="2:11" x14ac:dyDescent="0.25">
      <c r="B77" s="129" t="s">
        <v>262</v>
      </c>
      <c r="C77" s="130" t="s">
        <v>266</v>
      </c>
      <c r="D77" s="136">
        <v>9752</v>
      </c>
      <c r="E77" s="135" t="s">
        <v>191</v>
      </c>
      <c r="F77" s="133">
        <v>4.05</v>
      </c>
      <c r="G77" s="132">
        <v>1550</v>
      </c>
      <c r="H77" s="133">
        <f t="shared" si="3"/>
        <v>6277.5</v>
      </c>
      <c r="I77" s="56">
        <f t="shared" si="4"/>
        <v>2.5396883192542966E-3</v>
      </c>
      <c r="J77" s="58">
        <f>SUM($I$5:I77)</f>
        <v>0.97309943117454722</v>
      </c>
      <c r="K77">
        <v>73</v>
      </c>
    </row>
    <row r="78" spans="2:11" x14ac:dyDescent="0.25">
      <c r="B78" s="135" t="s">
        <v>206</v>
      </c>
      <c r="C78" s="136" t="s">
        <v>210</v>
      </c>
      <c r="D78" s="136">
        <v>6321</v>
      </c>
      <c r="E78" s="135" t="s">
        <v>208</v>
      </c>
      <c r="F78" s="137">
        <v>2.4500000000000002</v>
      </c>
      <c r="G78" s="138">
        <v>2500</v>
      </c>
      <c r="H78" s="137">
        <f t="shared" si="3"/>
        <v>6125</v>
      </c>
      <c r="I78" s="56">
        <f t="shared" si="4"/>
        <v>2.4779913907499109E-3</v>
      </c>
      <c r="J78" s="58">
        <f>SUM($I$5:I78)</f>
        <v>0.97557742256529711</v>
      </c>
      <c r="K78">
        <v>74</v>
      </c>
    </row>
    <row r="79" spans="2:11" x14ac:dyDescent="0.25">
      <c r="B79" s="129" t="s">
        <v>262</v>
      </c>
      <c r="C79" s="130" t="s">
        <v>264</v>
      </c>
      <c r="D79" s="136">
        <v>9752</v>
      </c>
      <c r="E79" s="135" t="s">
        <v>191</v>
      </c>
      <c r="F79" s="133">
        <v>4.05</v>
      </c>
      <c r="G79" s="132">
        <v>1500</v>
      </c>
      <c r="H79" s="133">
        <f t="shared" si="3"/>
        <v>6075</v>
      </c>
      <c r="I79" s="56">
        <f t="shared" si="4"/>
        <v>2.457762889600932E-3</v>
      </c>
      <c r="J79" s="58">
        <f>SUM($I$5:I79)</f>
        <v>0.97803518545489809</v>
      </c>
      <c r="K79">
        <v>75</v>
      </c>
    </row>
    <row r="80" spans="2:11" x14ac:dyDescent="0.25">
      <c r="B80" s="135" t="s">
        <v>189</v>
      </c>
      <c r="C80" s="136" t="s">
        <v>194</v>
      </c>
      <c r="D80" s="136">
        <v>9399</v>
      </c>
      <c r="E80" s="135" t="s">
        <v>191</v>
      </c>
      <c r="F80" s="137">
        <v>3.65</v>
      </c>
      <c r="G80" s="138">
        <v>1470</v>
      </c>
      <c r="H80" s="137">
        <f t="shared" si="3"/>
        <v>5365.5</v>
      </c>
      <c r="I80" s="56">
        <f t="shared" si="4"/>
        <v>2.1707204582969222E-3</v>
      </c>
      <c r="J80" s="58">
        <f>SUM($I$5:I80)</f>
        <v>0.98020590591319501</v>
      </c>
      <c r="K80">
        <v>76</v>
      </c>
    </row>
    <row r="81" spans="2:11" x14ac:dyDescent="0.25">
      <c r="B81" s="135" t="s">
        <v>189</v>
      </c>
      <c r="C81" s="136" t="s">
        <v>192</v>
      </c>
      <c r="D81" s="136">
        <v>9399</v>
      </c>
      <c r="E81" s="135" t="s">
        <v>191</v>
      </c>
      <c r="F81" s="137">
        <v>3.65</v>
      </c>
      <c r="G81" s="138">
        <v>1450</v>
      </c>
      <c r="H81" s="137">
        <f t="shared" si="3"/>
        <v>5292.5</v>
      </c>
      <c r="I81" s="56">
        <f t="shared" si="4"/>
        <v>2.1411868466194128E-3</v>
      </c>
      <c r="J81" s="58">
        <f>SUM($I$5:I81)</f>
        <v>0.98234709275981447</v>
      </c>
      <c r="K81">
        <v>77</v>
      </c>
    </row>
    <row r="82" spans="2:11" x14ac:dyDescent="0.25">
      <c r="B82" s="135" t="s">
        <v>189</v>
      </c>
      <c r="C82" s="136" t="s">
        <v>190</v>
      </c>
      <c r="D82" s="136">
        <v>9399</v>
      </c>
      <c r="E82" s="135" t="s">
        <v>191</v>
      </c>
      <c r="F82" s="137">
        <v>3.65</v>
      </c>
      <c r="G82" s="138">
        <v>1250</v>
      </c>
      <c r="H82" s="137">
        <f t="shared" si="3"/>
        <v>4562.5</v>
      </c>
      <c r="I82" s="56">
        <f t="shared" si="4"/>
        <v>1.8458507298443215E-3</v>
      </c>
      <c r="J82" s="58">
        <f>SUM($I$5:I82)</f>
        <v>0.9841929434896588</v>
      </c>
      <c r="K82">
        <v>78</v>
      </c>
    </row>
    <row r="83" spans="2:11" x14ac:dyDescent="0.25">
      <c r="B83" s="129" t="s">
        <v>256</v>
      </c>
      <c r="C83" s="130" t="s">
        <v>257</v>
      </c>
      <c r="D83" s="136">
        <v>6433</v>
      </c>
      <c r="E83" s="135" t="s">
        <v>208</v>
      </c>
      <c r="F83" s="133">
        <v>2.95</v>
      </c>
      <c r="G83" s="132">
        <v>1500</v>
      </c>
      <c r="H83" s="133">
        <f t="shared" si="3"/>
        <v>4425</v>
      </c>
      <c r="I83" s="56">
        <f t="shared" si="4"/>
        <v>1.7902223516846295E-3</v>
      </c>
      <c r="J83" s="58">
        <f>SUM($I$5:I83)</f>
        <v>0.98598316584134338</v>
      </c>
      <c r="K83">
        <v>79</v>
      </c>
    </row>
    <row r="84" spans="2:11" x14ac:dyDescent="0.25">
      <c r="B84" s="129" t="s">
        <v>241</v>
      </c>
      <c r="C84" s="130" t="s">
        <v>246</v>
      </c>
      <c r="D84" s="136">
        <v>6431</v>
      </c>
      <c r="E84" s="135" t="s">
        <v>208</v>
      </c>
      <c r="F84" s="133">
        <v>2.85</v>
      </c>
      <c r="G84" s="132">
        <v>1350</v>
      </c>
      <c r="H84" s="133">
        <f t="shared" si="3"/>
        <v>3847.5</v>
      </c>
      <c r="I84" s="56">
        <f t="shared" si="4"/>
        <v>1.5565831634139237E-3</v>
      </c>
      <c r="J84" s="58">
        <f>SUM($I$5:I84)</f>
        <v>0.98753974900475727</v>
      </c>
      <c r="K84">
        <v>80</v>
      </c>
    </row>
    <row r="85" spans="2:11" x14ac:dyDescent="0.25">
      <c r="B85" s="129" t="s">
        <v>241</v>
      </c>
      <c r="C85" s="130" t="s">
        <v>247</v>
      </c>
      <c r="D85" s="136">
        <v>6431</v>
      </c>
      <c r="E85" s="135" t="s">
        <v>208</v>
      </c>
      <c r="F85" s="133">
        <v>2.85</v>
      </c>
      <c r="G85" s="132">
        <v>1300</v>
      </c>
      <c r="H85" s="133">
        <f t="shared" si="3"/>
        <v>3705</v>
      </c>
      <c r="I85" s="56">
        <f t="shared" si="4"/>
        <v>1.4989319351393338E-3</v>
      </c>
      <c r="J85" s="58">
        <f>SUM($I$5:I85)</f>
        <v>0.98903868093989655</v>
      </c>
      <c r="K85">
        <v>81</v>
      </c>
    </row>
    <row r="86" spans="2:11" x14ac:dyDescent="0.25">
      <c r="B86" s="135" t="s">
        <v>206</v>
      </c>
      <c r="C86" s="136" t="s">
        <v>212</v>
      </c>
      <c r="D86" s="136">
        <v>6321</v>
      </c>
      <c r="E86" s="135" t="s">
        <v>208</v>
      </c>
      <c r="F86" s="137">
        <v>2.4500000000000002</v>
      </c>
      <c r="G86" s="138">
        <v>1500</v>
      </c>
      <c r="H86" s="137">
        <f t="shared" si="3"/>
        <v>3675.0000000000005</v>
      </c>
      <c r="I86" s="56">
        <f t="shared" si="4"/>
        <v>1.4867948344499467E-3</v>
      </c>
      <c r="J86" s="58">
        <f>SUM($I$5:I86)</f>
        <v>0.99052547577434646</v>
      </c>
      <c r="K86">
        <v>82</v>
      </c>
    </row>
    <row r="87" spans="2:11" x14ac:dyDescent="0.25">
      <c r="B87" s="129" t="s">
        <v>241</v>
      </c>
      <c r="C87" s="130" t="s">
        <v>242</v>
      </c>
      <c r="D87" s="136">
        <v>6431</v>
      </c>
      <c r="E87" s="135" t="s">
        <v>208</v>
      </c>
      <c r="F87" s="133">
        <v>2.85</v>
      </c>
      <c r="G87" s="132">
        <v>1250</v>
      </c>
      <c r="H87" s="133">
        <f t="shared" si="3"/>
        <v>3562.5</v>
      </c>
      <c r="I87" s="56">
        <f t="shared" si="4"/>
        <v>1.4412807068647441E-3</v>
      </c>
      <c r="J87" s="58">
        <f>SUM($I$5:I87)</f>
        <v>0.99196675648121124</v>
      </c>
      <c r="K87">
        <v>83</v>
      </c>
    </row>
    <row r="88" spans="2:11" x14ac:dyDescent="0.25">
      <c r="B88" s="129" t="s">
        <v>262</v>
      </c>
      <c r="C88" s="130" t="s">
        <v>265</v>
      </c>
      <c r="D88" s="136">
        <v>6489</v>
      </c>
      <c r="E88" s="135" t="s">
        <v>208</v>
      </c>
      <c r="F88" s="133">
        <v>3</v>
      </c>
      <c r="G88" s="132">
        <v>1100</v>
      </c>
      <c r="H88" s="133">
        <f t="shared" si="3"/>
        <v>3300</v>
      </c>
      <c r="I88" s="56">
        <f t="shared" si="4"/>
        <v>1.3350810758326051E-3</v>
      </c>
      <c r="J88" s="58">
        <f>SUM($I$5:I88)</f>
        <v>0.99330183755704382</v>
      </c>
      <c r="K88">
        <v>84</v>
      </c>
    </row>
    <row r="89" spans="2:11" x14ac:dyDescent="0.25">
      <c r="B89" s="135" t="s">
        <v>206</v>
      </c>
      <c r="C89" s="136" t="s">
        <v>207</v>
      </c>
      <c r="D89" s="136">
        <v>6321</v>
      </c>
      <c r="E89" s="135" t="s">
        <v>208</v>
      </c>
      <c r="F89" s="137">
        <v>2.4500000000000002</v>
      </c>
      <c r="G89" s="138">
        <v>1300</v>
      </c>
      <c r="H89" s="137">
        <f t="shared" si="3"/>
        <v>3185.0000000000005</v>
      </c>
      <c r="I89" s="56">
        <f t="shared" si="4"/>
        <v>1.2885555231899539E-3</v>
      </c>
      <c r="J89" s="58">
        <f>SUM($I$5:I89)</f>
        <v>0.99459039308023378</v>
      </c>
      <c r="K89">
        <v>85</v>
      </c>
    </row>
    <row r="90" spans="2:11" x14ac:dyDescent="0.25">
      <c r="B90" s="129" t="s">
        <v>262</v>
      </c>
      <c r="C90" s="130" t="s">
        <v>268</v>
      </c>
      <c r="D90" s="136">
        <v>6489</v>
      </c>
      <c r="E90" s="135" t="s">
        <v>208</v>
      </c>
      <c r="F90" s="133">
        <v>3</v>
      </c>
      <c r="G90" s="132">
        <v>1050</v>
      </c>
      <c r="H90" s="133">
        <f t="shared" si="3"/>
        <v>3150</v>
      </c>
      <c r="I90" s="56">
        <f t="shared" si="4"/>
        <v>1.2743955723856686E-3</v>
      </c>
      <c r="J90" s="58">
        <f>SUM($I$5:I90)</f>
        <v>0.9958647886526194</v>
      </c>
      <c r="K90">
        <v>86</v>
      </c>
    </row>
    <row r="91" spans="2:11" x14ac:dyDescent="0.25">
      <c r="B91" s="135" t="s">
        <v>206</v>
      </c>
      <c r="C91" s="136" t="s">
        <v>211</v>
      </c>
      <c r="D91" s="136">
        <v>6321</v>
      </c>
      <c r="E91" s="135" t="s">
        <v>208</v>
      </c>
      <c r="F91" s="137">
        <v>2.4500000000000002</v>
      </c>
      <c r="G91" s="138">
        <v>1250</v>
      </c>
      <c r="H91" s="137">
        <f t="shared" si="3"/>
        <v>3062.5</v>
      </c>
      <c r="I91" s="56">
        <f t="shared" si="4"/>
        <v>1.2389956953749554E-3</v>
      </c>
      <c r="J91" s="58">
        <f>SUM($I$5:I91)</f>
        <v>0.9971037843479944</v>
      </c>
      <c r="K91">
        <v>87</v>
      </c>
    </row>
    <row r="92" spans="2:11" x14ac:dyDescent="0.25">
      <c r="B92" s="135" t="s">
        <v>206</v>
      </c>
      <c r="C92" s="136" t="s">
        <v>209</v>
      </c>
      <c r="D92" s="136">
        <v>6321</v>
      </c>
      <c r="E92" s="135" t="s">
        <v>208</v>
      </c>
      <c r="F92" s="137">
        <v>2.4500000000000002</v>
      </c>
      <c r="G92" s="138">
        <v>1200</v>
      </c>
      <c r="H92" s="137">
        <f t="shared" si="3"/>
        <v>2940</v>
      </c>
      <c r="I92" s="56">
        <f t="shared" si="4"/>
        <v>1.1894358675599572E-3</v>
      </c>
      <c r="J92" s="58">
        <f>SUM($I$5:I92)</f>
        <v>0.99829322021555433</v>
      </c>
      <c r="K92">
        <v>88</v>
      </c>
    </row>
    <row r="93" spans="2:11" x14ac:dyDescent="0.25">
      <c r="B93" s="129" t="s">
        <v>262</v>
      </c>
      <c r="C93" s="130" t="s">
        <v>263</v>
      </c>
      <c r="D93" s="136">
        <v>6489</v>
      </c>
      <c r="E93" s="135" t="s">
        <v>208</v>
      </c>
      <c r="F93" s="133">
        <v>3</v>
      </c>
      <c r="G93" s="132">
        <v>900</v>
      </c>
      <c r="H93" s="133">
        <f t="shared" si="3"/>
        <v>2700</v>
      </c>
      <c r="I93" s="56">
        <f t="shared" si="4"/>
        <v>1.0923390620448587E-3</v>
      </c>
      <c r="J93" s="58">
        <f>SUM($I$5:I93)</f>
        <v>0.9993855592775992</v>
      </c>
      <c r="K93">
        <v>89</v>
      </c>
    </row>
    <row r="94" spans="2:11" x14ac:dyDescent="0.25">
      <c r="B94" s="129" t="s">
        <v>241</v>
      </c>
      <c r="C94" s="130" t="s">
        <v>244</v>
      </c>
      <c r="D94" s="130">
        <v>9977</v>
      </c>
      <c r="E94" s="129" t="s">
        <v>245</v>
      </c>
      <c r="F94" s="133">
        <v>1</v>
      </c>
      <c r="G94" s="132">
        <v>525</v>
      </c>
      <c r="H94" s="133">
        <f t="shared" si="3"/>
        <v>525</v>
      </c>
      <c r="I94" s="56">
        <f t="shared" si="4"/>
        <v>2.123992620642781E-4</v>
      </c>
      <c r="J94" s="58">
        <f>SUM($I$5:I94)</f>
        <v>0.99959795853966349</v>
      </c>
      <c r="K94">
        <v>90</v>
      </c>
    </row>
    <row r="95" spans="2:11" x14ac:dyDescent="0.25">
      <c r="B95" s="129" t="s">
        <v>241</v>
      </c>
      <c r="C95" s="130" t="s">
        <v>249</v>
      </c>
      <c r="D95" s="130">
        <v>9967</v>
      </c>
      <c r="E95" s="129" t="s">
        <v>237</v>
      </c>
      <c r="F95" s="133">
        <v>0.85</v>
      </c>
      <c r="G95" s="132">
        <v>550</v>
      </c>
      <c r="H95" s="133">
        <f t="shared" si="3"/>
        <v>467.5</v>
      </c>
      <c r="I95" s="56">
        <f t="shared" si="4"/>
        <v>1.8913648574295238E-4</v>
      </c>
      <c r="J95" s="58">
        <f>SUM($I$5:I95)</f>
        <v>0.99978709502540641</v>
      </c>
      <c r="K95">
        <v>91</v>
      </c>
    </row>
    <row r="96" spans="2:11" x14ac:dyDescent="0.25">
      <c r="B96" s="129" t="s">
        <v>224</v>
      </c>
      <c r="C96" s="130" t="s">
        <v>236</v>
      </c>
      <c r="D96" s="130">
        <v>9966</v>
      </c>
      <c r="E96" s="129" t="s">
        <v>237</v>
      </c>
      <c r="F96" s="133">
        <v>0.75</v>
      </c>
      <c r="G96" s="132">
        <v>500</v>
      </c>
      <c r="H96" s="133">
        <f t="shared" si="3"/>
        <v>375</v>
      </c>
      <c r="I96" s="56">
        <f t="shared" si="4"/>
        <v>1.5171375861734149E-4</v>
      </c>
      <c r="J96" s="58">
        <f>SUM($I$5:I96)</f>
        <v>0.99993880878402375</v>
      </c>
      <c r="K96">
        <v>92</v>
      </c>
    </row>
    <row r="97" spans="1:11" x14ac:dyDescent="0.25">
      <c r="B97" s="129" t="s">
        <v>241</v>
      </c>
      <c r="C97" s="130" t="s">
        <v>250</v>
      </c>
      <c r="D97" s="130">
        <v>9955</v>
      </c>
      <c r="E97" s="129" t="s">
        <v>251</v>
      </c>
      <c r="F97" s="133">
        <v>0.55000000000000004</v>
      </c>
      <c r="G97" s="132">
        <v>150</v>
      </c>
      <c r="H97" s="133">
        <f t="shared" si="3"/>
        <v>82.5</v>
      </c>
      <c r="I97" s="56">
        <f t="shared" si="4"/>
        <v>3.3377026895815127E-5</v>
      </c>
      <c r="J97" s="58">
        <f>SUM($I$5:I97)</f>
        <v>0.99997218581091951</v>
      </c>
      <c r="K97">
        <v>93</v>
      </c>
    </row>
    <row r="98" spans="1:11" x14ac:dyDescent="0.25">
      <c r="B98" s="129" t="s">
        <v>241</v>
      </c>
      <c r="C98" s="130" t="s">
        <v>252</v>
      </c>
      <c r="D98" s="130">
        <v>9955</v>
      </c>
      <c r="E98" s="129" t="s">
        <v>251</v>
      </c>
      <c r="F98" s="133">
        <v>0.55000000000000004</v>
      </c>
      <c r="G98" s="132">
        <v>125</v>
      </c>
      <c r="H98" s="133">
        <f t="shared" si="3"/>
        <v>68.75</v>
      </c>
      <c r="I98" s="56">
        <f t="shared" si="4"/>
        <v>2.7814189079845939E-5</v>
      </c>
      <c r="J98" s="58">
        <f>SUM($I$5:I98)</f>
        <v>0.99999999999999933</v>
      </c>
      <c r="K98">
        <v>94</v>
      </c>
    </row>
    <row r="99" spans="1:11" x14ac:dyDescent="0.25">
      <c r="A99" t="s">
        <v>102</v>
      </c>
      <c r="B99" t="s">
        <v>102</v>
      </c>
      <c r="C99" t="s">
        <v>102</v>
      </c>
      <c r="D99" t="s">
        <v>102</v>
      </c>
      <c r="G99" s="54" t="s">
        <v>349</v>
      </c>
      <c r="H99" s="22">
        <f>SUM(H5:H98)</f>
        <v>2471760</v>
      </c>
      <c r="I99" s="56">
        <f t="shared" si="4"/>
        <v>1</v>
      </c>
    </row>
  </sheetData>
  <sortState ref="B5:H98">
    <sortCondition descending="1" ref="H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B2:M98"/>
  <sheetViews>
    <sheetView workbookViewId="0"/>
  </sheetViews>
  <sheetFormatPr defaultColWidth="8.85546875" defaultRowHeight="15" x14ac:dyDescent="0.25"/>
  <cols>
    <col min="8" max="8" width="14" bestFit="1" customWidth="1"/>
    <col min="10" max="10" width="10.85546875" bestFit="1" customWidth="1"/>
    <col min="11" max="11" width="11.7109375" bestFit="1" customWidth="1"/>
  </cols>
  <sheetData>
    <row r="2" spans="2:13" x14ac:dyDescent="0.25">
      <c r="B2" s="5" t="s">
        <v>165</v>
      </c>
    </row>
    <row r="4" spans="2:13" ht="15.75" thickBot="1" x14ac:dyDescent="0.3">
      <c r="B4" s="25" t="s">
        <v>166</v>
      </c>
      <c r="C4" s="25" t="s">
        <v>167</v>
      </c>
      <c r="D4" s="25" t="s">
        <v>168</v>
      </c>
      <c r="E4" s="25" t="s">
        <v>169</v>
      </c>
      <c r="F4" s="25" t="s">
        <v>170</v>
      </c>
      <c r="G4" s="25" t="s">
        <v>171</v>
      </c>
      <c r="H4" s="25" t="s">
        <v>172</v>
      </c>
      <c r="I4" s="25" t="s">
        <v>173</v>
      </c>
      <c r="J4" s="25" t="s">
        <v>174</v>
      </c>
      <c r="K4" s="25" t="s">
        <v>175</v>
      </c>
      <c r="M4" s="55" t="s">
        <v>912</v>
      </c>
    </row>
    <row r="5" spans="2:13" ht="15.75" hidden="1" thickTop="1" x14ac:dyDescent="0.25">
      <c r="B5" s="26" t="s">
        <v>176</v>
      </c>
      <c r="C5" s="27" t="s">
        <v>177</v>
      </c>
      <c r="D5" s="28">
        <v>4224</v>
      </c>
      <c r="E5" s="29" t="s">
        <v>178</v>
      </c>
      <c r="F5" s="30">
        <v>3.95</v>
      </c>
      <c r="G5" s="31">
        <v>4500</v>
      </c>
      <c r="H5" s="30">
        <f t="shared" ref="H5:H68" si="0">F5*G5</f>
        <v>17775</v>
      </c>
      <c r="I5" s="32">
        <v>30</v>
      </c>
      <c r="J5" s="33">
        <v>40831</v>
      </c>
      <c r="K5" s="33">
        <v>40836</v>
      </c>
    </row>
    <row r="6" spans="2:13" ht="15.75" hidden="1" thickTop="1" x14ac:dyDescent="0.25">
      <c r="B6" s="26" t="s">
        <v>176</v>
      </c>
      <c r="C6" s="27" t="s">
        <v>179</v>
      </c>
      <c r="D6" s="27">
        <v>5417</v>
      </c>
      <c r="E6" s="26" t="s">
        <v>180</v>
      </c>
      <c r="F6" s="34">
        <v>255</v>
      </c>
      <c r="G6" s="31">
        <v>500</v>
      </c>
      <c r="H6" s="30">
        <f t="shared" si="0"/>
        <v>127500</v>
      </c>
      <c r="I6" s="32">
        <v>30</v>
      </c>
      <c r="J6" s="33">
        <v>40836</v>
      </c>
      <c r="K6" s="33">
        <v>40843</v>
      </c>
    </row>
    <row r="7" spans="2:13" ht="15.75" hidden="1" thickTop="1" x14ac:dyDescent="0.25">
      <c r="B7" s="26" t="s">
        <v>176</v>
      </c>
      <c r="C7" s="27" t="s">
        <v>181</v>
      </c>
      <c r="D7" s="28">
        <v>1243</v>
      </c>
      <c r="E7" s="29" t="s">
        <v>182</v>
      </c>
      <c r="F7" s="30">
        <v>4.25</v>
      </c>
      <c r="G7" s="31">
        <v>10000</v>
      </c>
      <c r="H7" s="35">
        <f t="shared" si="0"/>
        <v>42500</v>
      </c>
      <c r="I7" s="32">
        <v>30</v>
      </c>
      <c r="J7" s="33">
        <v>40763</v>
      </c>
      <c r="K7" s="33">
        <v>40769</v>
      </c>
    </row>
    <row r="8" spans="2:13" ht="15.75" thickTop="1" x14ac:dyDescent="0.25">
      <c r="B8" s="26" t="s">
        <v>176</v>
      </c>
      <c r="C8" s="27" t="s">
        <v>183</v>
      </c>
      <c r="D8" s="27">
        <v>5417</v>
      </c>
      <c r="E8" s="26" t="s">
        <v>180</v>
      </c>
      <c r="F8" s="30">
        <v>255</v>
      </c>
      <c r="G8" s="31">
        <v>406</v>
      </c>
      <c r="H8" s="30">
        <f t="shared" si="0"/>
        <v>103530</v>
      </c>
      <c r="I8" s="32">
        <v>30</v>
      </c>
      <c r="J8" s="33">
        <v>40787</v>
      </c>
      <c r="K8" s="33">
        <v>40796</v>
      </c>
    </row>
    <row r="9" spans="2:13" hidden="1" x14ac:dyDescent="0.25">
      <c r="B9" s="26" t="s">
        <v>176</v>
      </c>
      <c r="C9" s="27" t="s">
        <v>184</v>
      </c>
      <c r="D9" s="28">
        <v>1243</v>
      </c>
      <c r="E9" s="29" t="s">
        <v>182</v>
      </c>
      <c r="F9" s="30">
        <v>4.25</v>
      </c>
      <c r="G9" s="31">
        <v>9000</v>
      </c>
      <c r="H9" s="35">
        <f t="shared" si="0"/>
        <v>38250</v>
      </c>
      <c r="I9" s="32">
        <v>30</v>
      </c>
      <c r="J9" s="33">
        <v>40791</v>
      </c>
      <c r="K9" s="33">
        <v>40798</v>
      </c>
    </row>
    <row r="10" spans="2:13" hidden="1" x14ac:dyDescent="0.25">
      <c r="B10" s="26" t="s">
        <v>176</v>
      </c>
      <c r="C10" s="27" t="s">
        <v>185</v>
      </c>
      <c r="D10" s="27">
        <v>5634</v>
      </c>
      <c r="E10" s="26" t="s">
        <v>186</v>
      </c>
      <c r="F10" s="30">
        <v>185</v>
      </c>
      <c r="G10" s="31">
        <v>150</v>
      </c>
      <c r="H10" s="30">
        <f t="shared" si="0"/>
        <v>27750</v>
      </c>
      <c r="I10" s="32">
        <v>30</v>
      </c>
      <c r="J10" s="33">
        <v>40841</v>
      </c>
      <c r="K10" s="33">
        <v>40850</v>
      </c>
    </row>
    <row r="11" spans="2:13" hidden="1" x14ac:dyDescent="0.25">
      <c r="B11" s="26" t="s">
        <v>176</v>
      </c>
      <c r="C11" s="27" t="s">
        <v>187</v>
      </c>
      <c r="D11" s="27">
        <v>5634</v>
      </c>
      <c r="E11" s="26" t="s">
        <v>186</v>
      </c>
      <c r="F11" s="30">
        <v>185</v>
      </c>
      <c r="G11" s="31">
        <v>140</v>
      </c>
      <c r="H11" s="30">
        <f t="shared" si="0"/>
        <v>25900</v>
      </c>
      <c r="I11" s="32">
        <v>30</v>
      </c>
      <c r="J11" s="33">
        <v>40845</v>
      </c>
      <c r="K11" s="33">
        <v>40851</v>
      </c>
    </row>
    <row r="12" spans="2:13" hidden="1" x14ac:dyDescent="0.25">
      <c r="B12" s="26" t="s">
        <v>176</v>
      </c>
      <c r="C12" s="27" t="s">
        <v>188</v>
      </c>
      <c r="D12" s="28">
        <v>1243</v>
      </c>
      <c r="E12" s="29" t="s">
        <v>182</v>
      </c>
      <c r="F12" s="30">
        <v>4.25</v>
      </c>
      <c r="G12" s="31">
        <v>10500</v>
      </c>
      <c r="H12" s="35">
        <f t="shared" si="0"/>
        <v>44625</v>
      </c>
      <c r="I12" s="32">
        <v>30</v>
      </c>
      <c r="J12" s="33">
        <v>40826</v>
      </c>
      <c r="K12" s="33">
        <v>40833</v>
      </c>
    </row>
    <row r="13" spans="2:13" hidden="1" x14ac:dyDescent="0.25">
      <c r="B13" s="29" t="s">
        <v>189</v>
      </c>
      <c r="C13" s="28" t="s">
        <v>190</v>
      </c>
      <c r="D13" s="28">
        <v>9399</v>
      </c>
      <c r="E13" s="29" t="s">
        <v>191</v>
      </c>
      <c r="F13" s="35">
        <v>3.65</v>
      </c>
      <c r="G13" s="36">
        <v>1250</v>
      </c>
      <c r="H13" s="35">
        <f t="shared" si="0"/>
        <v>4562.5</v>
      </c>
      <c r="I13" s="37">
        <v>45</v>
      </c>
      <c r="J13" s="38">
        <v>40817</v>
      </c>
      <c r="K13" s="38">
        <v>40822</v>
      </c>
    </row>
    <row r="14" spans="2:13" hidden="1" x14ac:dyDescent="0.25">
      <c r="B14" s="29" t="s">
        <v>189</v>
      </c>
      <c r="C14" s="28" t="s">
        <v>192</v>
      </c>
      <c r="D14" s="28">
        <v>9399</v>
      </c>
      <c r="E14" s="29" t="s">
        <v>191</v>
      </c>
      <c r="F14" s="35">
        <v>3.65</v>
      </c>
      <c r="G14" s="36">
        <v>1450</v>
      </c>
      <c r="H14" s="35">
        <f t="shared" si="0"/>
        <v>5292.5</v>
      </c>
      <c r="I14" s="37">
        <v>45</v>
      </c>
      <c r="J14" s="38">
        <v>40819</v>
      </c>
      <c r="K14" s="38">
        <v>40824</v>
      </c>
    </row>
    <row r="15" spans="2:13" hidden="1" x14ac:dyDescent="0.25">
      <c r="B15" s="39" t="s">
        <v>189</v>
      </c>
      <c r="C15" s="27" t="s">
        <v>193</v>
      </c>
      <c r="D15" s="27">
        <v>5454</v>
      </c>
      <c r="E15" s="26" t="s">
        <v>180</v>
      </c>
      <c r="F15" s="30">
        <v>220</v>
      </c>
      <c r="G15" s="31">
        <v>550</v>
      </c>
      <c r="H15" s="30">
        <f t="shared" si="0"/>
        <v>121000</v>
      </c>
      <c r="I15" s="37">
        <v>45</v>
      </c>
      <c r="J15" s="33">
        <v>40825</v>
      </c>
      <c r="K15" s="33">
        <v>40830</v>
      </c>
    </row>
    <row r="16" spans="2:13" hidden="1" x14ac:dyDescent="0.25">
      <c r="B16" s="29" t="s">
        <v>189</v>
      </c>
      <c r="C16" s="28" t="s">
        <v>194</v>
      </c>
      <c r="D16" s="28">
        <v>9399</v>
      </c>
      <c r="E16" s="29" t="s">
        <v>191</v>
      </c>
      <c r="F16" s="35">
        <v>3.65</v>
      </c>
      <c r="G16" s="36">
        <v>1470</v>
      </c>
      <c r="H16" s="35">
        <f t="shared" si="0"/>
        <v>5365.5</v>
      </c>
      <c r="I16" s="37">
        <v>45</v>
      </c>
      <c r="J16" s="38">
        <v>40823</v>
      </c>
      <c r="K16" s="38">
        <v>40828</v>
      </c>
    </row>
    <row r="17" spans="2:11" hidden="1" x14ac:dyDescent="0.25">
      <c r="B17" s="29" t="s">
        <v>189</v>
      </c>
      <c r="C17" s="28" t="s">
        <v>195</v>
      </c>
      <c r="D17" s="28">
        <v>9399</v>
      </c>
      <c r="E17" s="29" t="s">
        <v>191</v>
      </c>
      <c r="F17" s="35">
        <v>3.65</v>
      </c>
      <c r="G17" s="36">
        <v>1985</v>
      </c>
      <c r="H17" s="35">
        <f t="shared" si="0"/>
        <v>7245.25</v>
      </c>
      <c r="I17" s="37">
        <v>45</v>
      </c>
      <c r="J17" s="38">
        <v>40821</v>
      </c>
      <c r="K17" s="38">
        <v>40827</v>
      </c>
    </row>
    <row r="18" spans="2:11" hidden="1" x14ac:dyDescent="0.25">
      <c r="B18" s="39" t="s">
        <v>189</v>
      </c>
      <c r="C18" s="27" t="s">
        <v>196</v>
      </c>
      <c r="D18" s="27">
        <v>5454</v>
      </c>
      <c r="E18" s="26" t="s">
        <v>180</v>
      </c>
      <c r="F18" s="30">
        <v>220</v>
      </c>
      <c r="G18" s="31">
        <v>500</v>
      </c>
      <c r="H18" s="30">
        <f t="shared" si="0"/>
        <v>110000</v>
      </c>
      <c r="I18" s="37">
        <v>45</v>
      </c>
      <c r="J18" s="33">
        <v>40831</v>
      </c>
      <c r="K18" s="33">
        <v>40836</v>
      </c>
    </row>
    <row r="19" spans="2:11" hidden="1" x14ac:dyDescent="0.25">
      <c r="B19" s="39" t="s">
        <v>189</v>
      </c>
      <c r="C19" s="27" t="s">
        <v>197</v>
      </c>
      <c r="D19" s="28">
        <v>4569</v>
      </c>
      <c r="E19" s="29" t="s">
        <v>178</v>
      </c>
      <c r="F19" s="30">
        <v>3.5</v>
      </c>
      <c r="G19" s="31">
        <v>3900</v>
      </c>
      <c r="H19" s="30">
        <f t="shared" si="0"/>
        <v>13650</v>
      </c>
      <c r="I19" s="37">
        <v>45</v>
      </c>
      <c r="J19" s="33">
        <v>40821</v>
      </c>
      <c r="K19" s="33">
        <v>40826</v>
      </c>
    </row>
    <row r="20" spans="2:11" hidden="1" x14ac:dyDescent="0.25">
      <c r="B20" s="39" t="s">
        <v>189</v>
      </c>
      <c r="C20" s="27" t="s">
        <v>198</v>
      </c>
      <c r="D20" s="28">
        <v>1369</v>
      </c>
      <c r="E20" s="29" t="s">
        <v>182</v>
      </c>
      <c r="F20" s="30">
        <v>4.2</v>
      </c>
      <c r="G20" s="31">
        <v>15000</v>
      </c>
      <c r="H20" s="35">
        <f t="shared" si="0"/>
        <v>63000</v>
      </c>
      <c r="I20" s="37">
        <v>45</v>
      </c>
      <c r="J20" s="33">
        <v>40811</v>
      </c>
      <c r="K20" s="33">
        <v>40816</v>
      </c>
    </row>
    <row r="21" spans="2:11" hidden="1" x14ac:dyDescent="0.25">
      <c r="B21" s="39" t="s">
        <v>189</v>
      </c>
      <c r="C21" s="27" t="s">
        <v>199</v>
      </c>
      <c r="D21" s="27">
        <v>7258</v>
      </c>
      <c r="E21" s="26" t="s">
        <v>200</v>
      </c>
      <c r="F21" s="30">
        <v>90</v>
      </c>
      <c r="G21" s="31">
        <v>100</v>
      </c>
      <c r="H21" s="30">
        <f t="shared" si="0"/>
        <v>9000</v>
      </c>
      <c r="I21" s="37">
        <v>45</v>
      </c>
      <c r="J21" s="33">
        <v>40780</v>
      </c>
      <c r="K21" s="33">
        <v>40783</v>
      </c>
    </row>
    <row r="22" spans="2:11" hidden="1" x14ac:dyDescent="0.25">
      <c r="B22" s="39" t="s">
        <v>189</v>
      </c>
      <c r="C22" s="27" t="s">
        <v>201</v>
      </c>
      <c r="D22" s="27">
        <v>7258</v>
      </c>
      <c r="E22" s="26" t="s">
        <v>200</v>
      </c>
      <c r="F22" s="30">
        <v>90</v>
      </c>
      <c r="G22" s="31">
        <v>120</v>
      </c>
      <c r="H22" s="30">
        <f t="shared" si="0"/>
        <v>10800</v>
      </c>
      <c r="I22" s="37">
        <v>45</v>
      </c>
      <c r="J22" s="33">
        <v>40791</v>
      </c>
      <c r="K22" s="33">
        <v>40795</v>
      </c>
    </row>
    <row r="23" spans="2:11" hidden="1" x14ac:dyDescent="0.25">
      <c r="B23" s="39" t="s">
        <v>189</v>
      </c>
      <c r="C23" s="27" t="s">
        <v>202</v>
      </c>
      <c r="D23" s="28">
        <v>1369</v>
      </c>
      <c r="E23" s="29" t="s">
        <v>182</v>
      </c>
      <c r="F23" s="30">
        <v>4.2</v>
      </c>
      <c r="G23" s="31">
        <v>14000</v>
      </c>
      <c r="H23" s="35">
        <f t="shared" si="0"/>
        <v>58800</v>
      </c>
      <c r="I23" s="37">
        <v>45</v>
      </c>
      <c r="J23" s="33">
        <v>40813</v>
      </c>
      <c r="K23" s="33">
        <v>40819</v>
      </c>
    </row>
    <row r="24" spans="2:11" hidden="1" x14ac:dyDescent="0.25">
      <c r="B24" s="39" t="s">
        <v>189</v>
      </c>
      <c r="C24" s="27" t="s">
        <v>203</v>
      </c>
      <c r="D24" s="27">
        <v>5275</v>
      </c>
      <c r="E24" s="26" t="s">
        <v>204</v>
      </c>
      <c r="F24" s="30">
        <v>1</v>
      </c>
      <c r="G24" s="31">
        <v>25000</v>
      </c>
      <c r="H24" s="30">
        <f t="shared" si="0"/>
        <v>25000</v>
      </c>
      <c r="I24" s="37">
        <v>45</v>
      </c>
      <c r="J24" s="33">
        <v>40841</v>
      </c>
      <c r="K24" s="33">
        <v>40846</v>
      </c>
    </row>
    <row r="25" spans="2:11" hidden="1" x14ac:dyDescent="0.25">
      <c r="B25" s="39" t="s">
        <v>189</v>
      </c>
      <c r="C25" s="27" t="s">
        <v>205</v>
      </c>
      <c r="D25" s="28">
        <v>1369</v>
      </c>
      <c r="E25" s="29" t="s">
        <v>182</v>
      </c>
      <c r="F25" s="30">
        <v>4.2</v>
      </c>
      <c r="G25" s="31">
        <v>10000</v>
      </c>
      <c r="H25" s="35">
        <f t="shared" si="0"/>
        <v>42000</v>
      </c>
      <c r="I25" s="37">
        <v>45</v>
      </c>
      <c r="J25" s="33">
        <v>40815</v>
      </c>
      <c r="K25" s="33">
        <v>40820</v>
      </c>
    </row>
    <row r="26" spans="2:11" hidden="1" x14ac:dyDescent="0.25">
      <c r="B26" s="29" t="s">
        <v>206</v>
      </c>
      <c r="C26" s="28" t="s">
        <v>207</v>
      </c>
      <c r="D26" s="28">
        <v>6321</v>
      </c>
      <c r="E26" s="29" t="s">
        <v>208</v>
      </c>
      <c r="F26" s="35">
        <v>2.4500000000000002</v>
      </c>
      <c r="G26" s="36">
        <v>1300</v>
      </c>
      <c r="H26" s="35">
        <f t="shared" si="0"/>
        <v>3185.0000000000005</v>
      </c>
      <c r="I26" s="32">
        <v>30</v>
      </c>
      <c r="J26" s="38">
        <v>40780</v>
      </c>
      <c r="K26" s="38">
        <v>40790</v>
      </c>
    </row>
    <row r="27" spans="2:11" hidden="1" x14ac:dyDescent="0.25">
      <c r="B27" s="29" t="s">
        <v>206</v>
      </c>
      <c r="C27" s="28" t="s">
        <v>209</v>
      </c>
      <c r="D27" s="28">
        <v>6321</v>
      </c>
      <c r="E27" s="29" t="s">
        <v>208</v>
      </c>
      <c r="F27" s="35">
        <v>2.4500000000000002</v>
      </c>
      <c r="G27" s="36">
        <v>1200</v>
      </c>
      <c r="H27" s="35">
        <f t="shared" si="0"/>
        <v>2940</v>
      </c>
      <c r="I27" s="32">
        <v>30</v>
      </c>
      <c r="J27" s="38">
        <v>40798</v>
      </c>
      <c r="K27" s="38">
        <v>40809</v>
      </c>
    </row>
    <row r="28" spans="2:11" hidden="1" x14ac:dyDescent="0.25">
      <c r="B28" s="29" t="s">
        <v>206</v>
      </c>
      <c r="C28" s="28" t="s">
        <v>210</v>
      </c>
      <c r="D28" s="28">
        <v>6321</v>
      </c>
      <c r="E28" s="29" t="s">
        <v>208</v>
      </c>
      <c r="F28" s="35">
        <v>2.4500000000000002</v>
      </c>
      <c r="G28" s="36">
        <v>2500</v>
      </c>
      <c r="H28" s="35">
        <f t="shared" si="0"/>
        <v>6125</v>
      </c>
      <c r="I28" s="32">
        <v>30</v>
      </c>
      <c r="J28" s="38">
        <v>40811</v>
      </c>
      <c r="K28" s="38">
        <v>40820</v>
      </c>
    </row>
    <row r="29" spans="2:11" hidden="1" x14ac:dyDescent="0.25">
      <c r="B29" s="29" t="s">
        <v>206</v>
      </c>
      <c r="C29" s="28" t="s">
        <v>211</v>
      </c>
      <c r="D29" s="28">
        <v>6321</v>
      </c>
      <c r="E29" s="29" t="s">
        <v>208</v>
      </c>
      <c r="F29" s="35">
        <v>2.4500000000000002</v>
      </c>
      <c r="G29" s="36">
        <v>1250</v>
      </c>
      <c r="H29" s="35">
        <f t="shared" si="0"/>
        <v>3062.5</v>
      </c>
      <c r="I29" s="32">
        <v>30</v>
      </c>
      <c r="J29" s="38">
        <v>40828</v>
      </c>
      <c r="K29" s="38">
        <v>40837</v>
      </c>
    </row>
    <row r="30" spans="2:11" hidden="1" x14ac:dyDescent="0.25">
      <c r="B30" s="29" t="s">
        <v>206</v>
      </c>
      <c r="C30" s="28" t="s">
        <v>212</v>
      </c>
      <c r="D30" s="28">
        <v>6321</v>
      </c>
      <c r="E30" s="29" t="s">
        <v>208</v>
      </c>
      <c r="F30" s="35">
        <v>2.4500000000000002</v>
      </c>
      <c r="G30" s="36">
        <v>1500</v>
      </c>
      <c r="H30" s="35">
        <f t="shared" si="0"/>
        <v>3675.0000000000005</v>
      </c>
      <c r="I30" s="32">
        <v>30</v>
      </c>
      <c r="J30" s="38">
        <v>40841</v>
      </c>
      <c r="K30" s="38">
        <v>40849</v>
      </c>
    </row>
    <row r="31" spans="2:11" hidden="1" x14ac:dyDescent="0.25">
      <c r="B31" s="26" t="s">
        <v>206</v>
      </c>
      <c r="C31" s="27" t="s">
        <v>213</v>
      </c>
      <c r="D31" s="27">
        <v>5689</v>
      </c>
      <c r="E31" s="26" t="s">
        <v>186</v>
      </c>
      <c r="F31" s="30">
        <v>175</v>
      </c>
      <c r="G31" s="31">
        <v>150</v>
      </c>
      <c r="H31" s="30">
        <f t="shared" si="0"/>
        <v>26250</v>
      </c>
      <c r="I31" s="32">
        <v>30</v>
      </c>
      <c r="J31" s="33">
        <v>40848</v>
      </c>
      <c r="K31" s="33">
        <v>40856</v>
      </c>
    </row>
    <row r="32" spans="2:11" hidden="1" x14ac:dyDescent="0.25">
      <c r="B32" s="26" t="s">
        <v>206</v>
      </c>
      <c r="C32" s="27" t="s">
        <v>214</v>
      </c>
      <c r="D32" s="27">
        <v>7268</v>
      </c>
      <c r="E32" s="26" t="s">
        <v>200</v>
      </c>
      <c r="F32" s="30">
        <v>95</v>
      </c>
      <c r="G32" s="31">
        <v>110</v>
      </c>
      <c r="H32" s="30">
        <f t="shared" si="0"/>
        <v>10450</v>
      </c>
      <c r="I32" s="32">
        <v>30</v>
      </c>
      <c r="J32" s="33">
        <v>40848</v>
      </c>
      <c r="K32" s="33">
        <v>40859</v>
      </c>
    </row>
    <row r="33" spans="2:11" hidden="1" x14ac:dyDescent="0.25">
      <c r="B33" s="26" t="s">
        <v>206</v>
      </c>
      <c r="C33" s="27" t="s">
        <v>215</v>
      </c>
      <c r="D33" s="27">
        <v>7268</v>
      </c>
      <c r="E33" s="26" t="s">
        <v>200</v>
      </c>
      <c r="F33" s="30">
        <v>95</v>
      </c>
      <c r="G33" s="31">
        <v>105</v>
      </c>
      <c r="H33" s="30">
        <f t="shared" si="0"/>
        <v>9975</v>
      </c>
      <c r="I33" s="32">
        <v>30</v>
      </c>
      <c r="J33" s="33">
        <v>40852</v>
      </c>
      <c r="K33" s="33">
        <v>40863</v>
      </c>
    </row>
    <row r="34" spans="2:11" hidden="1" x14ac:dyDescent="0.25">
      <c r="B34" s="26" t="s">
        <v>206</v>
      </c>
      <c r="C34" s="27" t="s">
        <v>216</v>
      </c>
      <c r="D34" s="27">
        <v>5462</v>
      </c>
      <c r="E34" s="26" t="s">
        <v>204</v>
      </c>
      <c r="F34" s="30">
        <v>1.05</v>
      </c>
      <c r="G34" s="31">
        <v>22500</v>
      </c>
      <c r="H34" s="30">
        <f t="shared" si="0"/>
        <v>23625</v>
      </c>
      <c r="I34" s="32">
        <v>30</v>
      </c>
      <c r="J34" s="33">
        <v>40775</v>
      </c>
      <c r="K34" s="33">
        <v>40781</v>
      </c>
    </row>
    <row r="35" spans="2:11" hidden="1" x14ac:dyDescent="0.25">
      <c r="B35" s="26" t="s">
        <v>206</v>
      </c>
      <c r="C35" s="27" t="s">
        <v>217</v>
      </c>
      <c r="D35" s="27">
        <v>5689</v>
      </c>
      <c r="E35" s="26" t="s">
        <v>186</v>
      </c>
      <c r="F35" s="30">
        <v>175</v>
      </c>
      <c r="G35" s="31">
        <v>175</v>
      </c>
      <c r="H35" s="30">
        <f t="shared" si="0"/>
        <v>30625</v>
      </c>
      <c r="I35" s="32">
        <v>30</v>
      </c>
      <c r="J35" s="33">
        <v>40852</v>
      </c>
      <c r="K35" s="33">
        <v>40862</v>
      </c>
    </row>
    <row r="36" spans="2:11" hidden="1" x14ac:dyDescent="0.25">
      <c r="B36" s="26" t="s">
        <v>206</v>
      </c>
      <c r="C36" s="27" t="s">
        <v>218</v>
      </c>
      <c r="D36" s="27">
        <v>5462</v>
      </c>
      <c r="E36" s="26" t="s">
        <v>204</v>
      </c>
      <c r="F36" s="30">
        <v>1.05</v>
      </c>
      <c r="G36" s="31">
        <v>21500</v>
      </c>
      <c r="H36" s="30">
        <f t="shared" si="0"/>
        <v>22575</v>
      </c>
      <c r="I36" s="32">
        <v>30</v>
      </c>
      <c r="J36" s="33">
        <v>40770</v>
      </c>
      <c r="K36" s="33">
        <v>40777</v>
      </c>
    </row>
    <row r="37" spans="2:11" hidden="1" x14ac:dyDescent="0.25">
      <c r="B37" s="26" t="s">
        <v>206</v>
      </c>
      <c r="C37" s="27" t="s">
        <v>219</v>
      </c>
      <c r="D37" s="27">
        <v>5462</v>
      </c>
      <c r="E37" s="26" t="s">
        <v>204</v>
      </c>
      <c r="F37" s="30">
        <v>1.05</v>
      </c>
      <c r="G37" s="31">
        <v>23000</v>
      </c>
      <c r="H37" s="30">
        <f t="shared" si="0"/>
        <v>24150</v>
      </c>
      <c r="I37" s="32">
        <v>30</v>
      </c>
      <c r="J37" s="33">
        <v>40765</v>
      </c>
      <c r="K37" s="33">
        <v>40770</v>
      </c>
    </row>
    <row r="38" spans="2:11" hidden="1" x14ac:dyDescent="0.25">
      <c r="B38" s="26" t="s">
        <v>206</v>
      </c>
      <c r="C38" s="27" t="s">
        <v>220</v>
      </c>
      <c r="D38" s="27">
        <v>5166</v>
      </c>
      <c r="E38" s="26" t="s">
        <v>221</v>
      </c>
      <c r="F38" s="30">
        <v>1.25</v>
      </c>
      <c r="G38" s="31">
        <v>5650</v>
      </c>
      <c r="H38" s="30">
        <f t="shared" si="0"/>
        <v>7062.5</v>
      </c>
      <c r="I38" s="32">
        <v>30</v>
      </c>
      <c r="J38" s="33">
        <v>40817</v>
      </c>
      <c r="K38" s="33">
        <v>40822</v>
      </c>
    </row>
    <row r="39" spans="2:11" hidden="1" x14ac:dyDescent="0.25">
      <c r="B39" s="26" t="s">
        <v>206</v>
      </c>
      <c r="C39" s="27" t="s">
        <v>222</v>
      </c>
      <c r="D39" s="27">
        <v>5689</v>
      </c>
      <c r="E39" s="26" t="s">
        <v>186</v>
      </c>
      <c r="F39" s="30">
        <v>175</v>
      </c>
      <c r="G39" s="31">
        <v>155</v>
      </c>
      <c r="H39" s="30">
        <f t="shared" si="0"/>
        <v>27125</v>
      </c>
      <c r="I39" s="32">
        <v>30</v>
      </c>
      <c r="J39" s="33">
        <v>40841</v>
      </c>
      <c r="K39" s="33">
        <v>40850</v>
      </c>
    </row>
    <row r="40" spans="2:11" hidden="1" x14ac:dyDescent="0.25">
      <c r="B40" s="26" t="s">
        <v>206</v>
      </c>
      <c r="C40" s="27" t="s">
        <v>223</v>
      </c>
      <c r="D40" s="27">
        <v>5462</v>
      </c>
      <c r="E40" s="26" t="s">
        <v>204</v>
      </c>
      <c r="F40" s="30">
        <v>1.05</v>
      </c>
      <c r="G40" s="31">
        <v>22500</v>
      </c>
      <c r="H40" s="30">
        <f t="shared" si="0"/>
        <v>23625</v>
      </c>
      <c r="I40" s="32">
        <v>30</v>
      </c>
      <c r="J40" s="33">
        <v>40780</v>
      </c>
      <c r="K40" s="33">
        <v>40788</v>
      </c>
    </row>
    <row r="41" spans="2:11" hidden="1" x14ac:dyDescent="0.25">
      <c r="B41" s="29" t="s">
        <v>224</v>
      </c>
      <c r="C41" s="28" t="s">
        <v>225</v>
      </c>
      <c r="D41" s="28">
        <v>1122</v>
      </c>
      <c r="E41" s="29" t="s">
        <v>182</v>
      </c>
      <c r="F41" s="35">
        <v>4.25</v>
      </c>
      <c r="G41" s="36">
        <v>19500</v>
      </c>
      <c r="H41" s="35">
        <f t="shared" si="0"/>
        <v>82875</v>
      </c>
      <c r="I41" s="32">
        <v>30</v>
      </c>
      <c r="J41" s="38">
        <v>40760</v>
      </c>
      <c r="K41" s="38">
        <v>40768</v>
      </c>
    </row>
    <row r="42" spans="2:11" hidden="1" x14ac:dyDescent="0.25">
      <c r="B42" s="26" t="s">
        <v>224</v>
      </c>
      <c r="C42" s="27" t="s">
        <v>226</v>
      </c>
      <c r="D42" s="27">
        <v>3166</v>
      </c>
      <c r="E42" s="26" t="s">
        <v>221</v>
      </c>
      <c r="F42" s="30">
        <v>1.25</v>
      </c>
      <c r="G42" s="31">
        <v>5600</v>
      </c>
      <c r="H42" s="30">
        <f t="shared" si="0"/>
        <v>7000</v>
      </c>
      <c r="I42" s="32">
        <v>30</v>
      </c>
      <c r="J42" s="33">
        <v>40780</v>
      </c>
      <c r="K42" s="33">
        <v>40784</v>
      </c>
    </row>
    <row r="43" spans="2:11" hidden="1" x14ac:dyDescent="0.25">
      <c r="B43" s="29" t="s">
        <v>224</v>
      </c>
      <c r="C43" s="28" t="s">
        <v>227</v>
      </c>
      <c r="D43" s="28">
        <v>1122</v>
      </c>
      <c r="E43" s="29" t="s">
        <v>182</v>
      </c>
      <c r="F43" s="35">
        <v>4.25</v>
      </c>
      <c r="G43" s="36">
        <v>15500</v>
      </c>
      <c r="H43" s="35">
        <f t="shared" si="0"/>
        <v>65875</v>
      </c>
      <c r="I43" s="32">
        <v>30</v>
      </c>
      <c r="J43" s="38">
        <v>40790</v>
      </c>
      <c r="K43" s="38">
        <v>40798</v>
      </c>
    </row>
    <row r="44" spans="2:11" hidden="1" x14ac:dyDescent="0.25">
      <c r="B44" s="26" t="s">
        <v>224</v>
      </c>
      <c r="C44" s="27" t="s">
        <v>228</v>
      </c>
      <c r="D44" s="27">
        <v>3166</v>
      </c>
      <c r="E44" s="26" t="s">
        <v>221</v>
      </c>
      <c r="F44" s="30">
        <v>1.25</v>
      </c>
      <c r="G44" s="31">
        <v>5500</v>
      </c>
      <c r="H44" s="30">
        <f t="shared" si="0"/>
        <v>6875</v>
      </c>
      <c r="I44" s="32">
        <v>30</v>
      </c>
      <c r="J44" s="33">
        <v>40787</v>
      </c>
      <c r="K44" s="33">
        <v>40792</v>
      </c>
    </row>
    <row r="45" spans="2:11" hidden="1" x14ac:dyDescent="0.25">
      <c r="B45" s="29" t="s">
        <v>224</v>
      </c>
      <c r="C45" s="28" t="s">
        <v>229</v>
      </c>
      <c r="D45" s="28">
        <v>1122</v>
      </c>
      <c r="E45" s="29" t="s">
        <v>182</v>
      </c>
      <c r="F45" s="35">
        <v>4.25</v>
      </c>
      <c r="G45" s="36">
        <v>18000</v>
      </c>
      <c r="H45" s="35">
        <f t="shared" si="0"/>
        <v>76500</v>
      </c>
      <c r="I45" s="32">
        <v>30</v>
      </c>
      <c r="J45" s="38">
        <v>40817</v>
      </c>
      <c r="K45" s="38">
        <v>40824</v>
      </c>
    </row>
    <row r="46" spans="2:11" hidden="1" x14ac:dyDescent="0.25">
      <c r="B46" s="29" t="s">
        <v>224</v>
      </c>
      <c r="C46" s="28" t="s">
        <v>230</v>
      </c>
      <c r="D46" s="28">
        <v>1122</v>
      </c>
      <c r="E46" s="29" t="s">
        <v>182</v>
      </c>
      <c r="F46" s="35">
        <v>4.25</v>
      </c>
      <c r="G46" s="36">
        <v>12500</v>
      </c>
      <c r="H46" s="35">
        <f t="shared" si="0"/>
        <v>53125</v>
      </c>
      <c r="I46" s="32">
        <v>30</v>
      </c>
      <c r="J46" s="38">
        <v>40791</v>
      </c>
      <c r="K46" s="38">
        <v>40797</v>
      </c>
    </row>
    <row r="47" spans="2:11" hidden="1" x14ac:dyDescent="0.25">
      <c r="B47" s="29" t="s">
        <v>224</v>
      </c>
      <c r="C47" s="28" t="s">
        <v>231</v>
      </c>
      <c r="D47" s="28">
        <v>1122</v>
      </c>
      <c r="E47" s="29" t="s">
        <v>182</v>
      </c>
      <c r="F47" s="35">
        <v>4.25</v>
      </c>
      <c r="G47" s="36">
        <v>15000</v>
      </c>
      <c r="H47" s="35">
        <f t="shared" si="0"/>
        <v>63750</v>
      </c>
      <c r="I47" s="32">
        <v>30</v>
      </c>
      <c r="J47" s="38">
        <v>40794</v>
      </c>
      <c r="K47" s="38">
        <v>40801</v>
      </c>
    </row>
    <row r="48" spans="2:11" hidden="1" x14ac:dyDescent="0.25">
      <c r="B48" s="29" t="s">
        <v>224</v>
      </c>
      <c r="C48" s="28" t="s">
        <v>232</v>
      </c>
      <c r="D48" s="28">
        <v>1122</v>
      </c>
      <c r="E48" s="29" t="s">
        <v>182</v>
      </c>
      <c r="F48" s="35">
        <v>4.25</v>
      </c>
      <c r="G48" s="36">
        <v>14500</v>
      </c>
      <c r="H48" s="35">
        <f t="shared" si="0"/>
        <v>61625</v>
      </c>
      <c r="I48" s="32">
        <v>30</v>
      </c>
      <c r="J48" s="38">
        <v>40814</v>
      </c>
      <c r="K48" s="38">
        <v>40819</v>
      </c>
    </row>
    <row r="49" spans="2:11" hidden="1" x14ac:dyDescent="0.25">
      <c r="B49" s="26" t="s">
        <v>224</v>
      </c>
      <c r="C49" s="27" t="s">
        <v>233</v>
      </c>
      <c r="D49" s="27">
        <v>5066</v>
      </c>
      <c r="E49" s="26" t="s">
        <v>204</v>
      </c>
      <c r="F49" s="30">
        <v>0.95</v>
      </c>
      <c r="G49" s="31">
        <v>25000</v>
      </c>
      <c r="H49" s="30">
        <f t="shared" si="0"/>
        <v>23750</v>
      </c>
      <c r="I49" s="32">
        <v>30</v>
      </c>
      <c r="J49" s="33">
        <v>40791</v>
      </c>
      <c r="K49" s="33">
        <v>40798</v>
      </c>
    </row>
    <row r="50" spans="2:11" hidden="1" x14ac:dyDescent="0.25">
      <c r="B50" s="26" t="s">
        <v>224</v>
      </c>
      <c r="C50" s="27" t="s">
        <v>234</v>
      </c>
      <c r="D50" s="27">
        <v>3166</v>
      </c>
      <c r="E50" s="26" t="s">
        <v>221</v>
      </c>
      <c r="F50" s="30">
        <v>1.25</v>
      </c>
      <c r="G50" s="31">
        <v>5650</v>
      </c>
      <c r="H50" s="30">
        <f t="shared" si="0"/>
        <v>7062.5</v>
      </c>
      <c r="I50" s="32">
        <v>30</v>
      </c>
      <c r="J50" s="33">
        <v>40791</v>
      </c>
      <c r="K50" s="33">
        <v>40796</v>
      </c>
    </row>
    <row r="51" spans="2:11" hidden="1" x14ac:dyDescent="0.25">
      <c r="B51" s="26" t="s">
        <v>224</v>
      </c>
      <c r="C51" s="27" t="s">
        <v>235</v>
      </c>
      <c r="D51" s="27">
        <v>3166</v>
      </c>
      <c r="E51" s="26" t="s">
        <v>221</v>
      </c>
      <c r="F51" s="30">
        <v>1.25</v>
      </c>
      <c r="G51" s="31">
        <v>5425</v>
      </c>
      <c r="H51" s="30">
        <f t="shared" si="0"/>
        <v>6781.25</v>
      </c>
      <c r="I51" s="32">
        <v>30</v>
      </c>
      <c r="J51" s="33">
        <v>40796</v>
      </c>
      <c r="K51" s="33">
        <v>40801</v>
      </c>
    </row>
    <row r="52" spans="2:11" hidden="1" x14ac:dyDescent="0.25">
      <c r="B52" s="26" t="s">
        <v>224</v>
      </c>
      <c r="C52" s="27" t="s">
        <v>236</v>
      </c>
      <c r="D52" s="27">
        <v>9966</v>
      </c>
      <c r="E52" s="26" t="s">
        <v>237</v>
      </c>
      <c r="F52" s="30">
        <v>0.75</v>
      </c>
      <c r="G52" s="31">
        <v>500</v>
      </c>
      <c r="H52" s="30">
        <f t="shared" si="0"/>
        <v>375</v>
      </c>
      <c r="I52" s="32">
        <v>30</v>
      </c>
      <c r="J52" s="33">
        <v>40780</v>
      </c>
      <c r="K52" s="33">
        <v>40786</v>
      </c>
    </row>
    <row r="53" spans="2:11" hidden="1" x14ac:dyDescent="0.25">
      <c r="B53" s="26" t="s">
        <v>224</v>
      </c>
      <c r="C53" s="27" t="s">
        <v>238</v>
      </c>
      <c r="D53" s="27">
        <v>5066</v>
      </c>
      <c r="E53" s="26" t="s">
        <v>204</v>
      </c>
      <c r="F53" s="30">
        <v>0.95</v>
      </c>
      <c r="G53" s="31">
        <v>17500</v>
      </c>
      <c r="H53" s="30">
        <f t="shared" si="0"/>
        <v>16625</v>
      </c>
      <c r="I53" s="32">
        <v>30</v>
      </c>
      <c r="J53" s="33">
        <v>40801</v>
      </c>
      <c r="K53" s="33">
        <v>40808</v>
      </c>
    </row>
    <row r="54" spans="2:11" hidden="1" x14ac:dyDescent="0.25">
      <c r="B54" s="29" t="s">
        <v>224</v>
      </c>
      <c r="C54" s="28" t="s">
        <v>239</v>
      </c>
      <c r="D54" s="28">
        <v>1122</v>
      </c>
      <c r="E54" s="29" t="s">
        <v>182</v>
      </c>
      <c r="F54" s="35">
        <v>4.25</v>
      </c>
      <c r="G54" s="36">
        <v>17500</v>
      </c>
      <c r="H54" s="35">
        <f t="shared" si="0"/>
        <v>74375</v>
      </c>
      <c r="I54" s="32">
        <v>30</v>
      </c>
      <c r="J54" s="38">
        <v>40841</v>
      </c>
      <c r="K54" s="38">
        <v>40850</v>
      </c>
    </row>
    <row r="55" spans="2:11" hidden="1" x14ac:dyDescent="0.25">
      <c r="B55" s="29" t="s">
        <v>224</v>
      </c>
      <c r="C55" s="28" t="s">
        <v>240</v>
      </c>
      <c r="D55" s="28">
        <v>1122</v>
      </c>
      <c r="E55" s="29" t="s">
        <v>182</v>
      </c>
      <c r="F55" s="35">
        <v>4.25</v>
      </c>
      <c r="G55" s="36">
        <v>17000</v>
      </c>
      <c r="H55" s="35">
        <f t="shared" si="0"/>
        <v>72250</v>
      </c>
      <c r="I55" s="32">
        <v>30</v>
      </c>
      <c r="J55" s="38">
        <v>40827</v>
      </c>
      <c r="K55" s="38">
        <v>40835</v>
      </c>
    </row>
    <row r="56" spans="2:11" hidden="1" x14ac:dyDescent="0.25">
      <c r="B56" s="26" t="s">
        <v>241</v>
      </c>
      <c r="C56" s="27" t="s">
        <v>242</v>
      </c>
      <c r="D56" s="28">
        <v>6431</v>
      </c>
      <c r="E56" s="29" t="s">
        <v>208</v>
      </c>
      <c r="F56" s="30">
        <v>2.85</v>
      </c>
      <c r="G56" s="31">
        <v>1250</v>
      </c>
      <c r="H56" s="30">
        <f t="shared" si="0"/>
        <v>3562.5</v>
      </c>
      <c r="I56" s="32">
        <v>30</v>
      </c>
      <c r="J56" s="33">
        <v>40821</v>
      </c>
      <c r="K56" s="33">
        <v>40826</v>
      </c>
    </row>
    <row r="57" spans="2:11" hidden="1" x14ac:dyDescent="0.25">
      <c r="B57" s="26" t="s">
        <v>241</v>
      </c>
      <c r="C57" s="27" t="s">
        <v>243</v>
      </c>
      <c r="D57" s="27">
        <v>7258</v>
      </c>
      <c r="E57" s="26" t="s">
        <v>200</v>
      </c>
      <c r="F57" s="30">
        <v>100.5</v>
      </c>
      <c r="G57" s="31">
        <v>95</v>
      </c>
      <c r="H57" s="30">
        <f t="shared" si="0"/>
        <v>9547.5</v>
      </c>
      <c r="I57" s="32">
        <v>30</v>
      </c>
      <c r="J57" s="33">
        <v>40836</v>
      </c>
      <c r="K57" s="33">
        <v>40845</v>
      </c>
    </row>
    <row r="58" spans="2:11" hidden="1" x14ac:dyDescent="0.25">
      <c r="B58" s="26" t="s">
        <v>241</v>
      </c>
      <c r="C58" s="27" t="s">
        <v>244</v>
      </c>
      <c r="D58" s="27">
        <v>9977</v>
      </c>
      <c r="E58" s="26" t="s">
        <v>245</v>
      </c>
      <c r="F58" s="30">
        <v>1</v>
      </c>
      <c r="G58" s="31">
        <v>525</v>
      </c>
      <c r="H58" s="30">
        <f t="shared" si="0"/>
        <v>525</v>
      </c>
      <c r="I58" s="32">
        <v>30</v>
      </c>
      <c r="J58" s="33">
        <v>40848</v>
      </c>
      <c r="K58" s="33">
        <v>40854</v>
      </c>
    </row>
    <row r="59" spans="2:11" hidden="1" x14ac:dyDescent="0.25">
      <c r="B59" s="26" t="s">
        <v>241</v>
      </c>
      <c r="C59" s="27" t="s">
        <v>246</v>
      </c>
      <c r="D59" s="28">
        <v>6431</v>
      </c>
      <c r="E59" s="29" t="s">
        <v>208</v>
      </c>
      <c r="F59" s="30">
        <v>2.85</v>
      </c>
      <c r="G59" s="31">
        <v>1350</v>
      </c>
      <c r="H59" s="30">
        <f t="shared" si="0"/>
        <v>3847.5</v>
      </c>
      <c r="I59" s="32">
        <v>30</v>
      </c>
      <c r="J59" s="33">
        <v>40817</v>
      </c>
      <c r="K59" s="33">
        <v>40823</v>
      </c>
    </row>
    <row r="60" spans="2:11" hidden="1" x14ac:dyDescent="0.25">
      <c r="B60" s="26" t="s">
        <v>241</v>
      </c>
      <c r="C60" s="27" t="s">
        <v>247</v>
      </c>
      <c r="D60" s="28">
        <v>6431</v>
      </c>
      <c r="E60" s="29" t="s">
        <v>208</v>
      </c>
      <c r="F60" s="30">
        <v>2.85</v>
      </c>
      <c r="G60" s="31">
        <v>1300</v>
      </c>
      <c r="H60" s="30">
        <f t="shared" si="0"/>
        <v>3705</v>
      </c>
      <c r="I60" s="32">
        <v>30</v>
      </c>
      <c r="J60" s="33">
        <v>40811</v>
      </c>
      <c r="K60" s="33">
        <v>40817</v>
      </c>
    </row>
    <row r="61" spans="2:11" hidden="1" x14ac:dyDescent="0.25">
      <c r="B61" s="26" t="s">
        <v>241</v>
      </c>
      <c r="C61" s="27" t="s">
        <v>248</v>
      </c>
      <c r="D61" s="27">
        <v>7258</v>
      </c>
      <c r="E61" s="26" t="s">
        <v>200</v>
      </c>
      <c r="F61" s="30">
        <v>100.5</v>
      </c>
      <c r="G61" s="31">
        <v>100</v>
      </c>
      <c r="H61" s="30">
        <f t="shared" si="0"/>
        <v>10050</v>
      </c>
      <c r="I61" s="32">
        <v>30</v>
      </c>
      <c r="J61" s="33">
        <v>40831</v>
      </c>
      <c r="K61" s="33">
        <v>40840</v>
      </c>
    </row>
    <row r="62" spans="2:11" hidden="1" x14ac:dyDescent="0.25">
      <c r="B62" s="26" t="s">
        <v>241</v>
      </c>
      <c r="C62" s="27" t="s">
        <v>249</v>
      </c>
      <c r="D62" s="27">
        <v>9967</v>
      </c>
      <c r="E62" s="26" t="s">
        <v>237</v>
      </c>
      <c r="F62" s="30">
        <v>0.85</v>
      </c>
      <c r="G62" s="31">
        <v>550</v>
      </c>
      <c r="H62" s="30">
        <f t="shared" si="0"/>
        <v>467.5</v>
      </c>
      <c r="I62" s="32">
        <v>30</v>
      </c>
      <c r="J62" s="33">
        <v>40852</v>
      </c>
      <c r="K62" s="33">
        <v>40858</v>
      </c>
    </row>
    <row r="63" spans="2:11" hidden="1" x14ac:dyDescent="0.25">
      <c r="B63" s="26" t="s">
        <v>241</v>
      </c>
      <c r="C63" s="27" t="s">
        <v>250</v>
      </c>
      <c r="D63" s="27">
        <v>9955</v>
      </c>
      <c r="E63" s="26" t="s">
        <v>251</v>
      </c>
      <c r="F63" s="30">
        <v>0.55000000000000004</v>
      </c>
      <c r="G63" s="31">
        <v>150</v>
      </c>
      <c r="H63" s="30">
        <f t="shared" si="0"/>
        <v>82.5</v>
      </c>
      <c r="I63" s="32">
        <v>30</v>
      </c>
      <c r="J63" s="33">
        <v>40848</v>
      </c>
      <c r="K63" s="33">
        <v>40853</v>
      </c>
    </row>
    <row r="64" spans="2:11" hidden="1" x14ac:dyDescent="0.25">
      <c r="B64" s="26" t="s">
        <v>241</v>
      </c>
      <c r="C64" s="27" t="s">
        <v>252</v>
      </c>
      <c r="D64" s="27">
        <v>9955</v>
      </c>
      <c r="E64" s="26" t="s">
        <v>251</v>
      </c>
      <c r="F64" s="30">
        <v>0.55000000000000004</v>
      </c>
      <c r="G64" s="31">
        <v>125</v>
      </c>
      <c r="H64" s="30">
        <f t="shared" si="0"/>
        <v>68.75</v>
      </c>
      <c r="I64" s="32">
        <v>30</v>
      </c>
      <c r="J64" s="33">
        <v>40852</v>
      </c>
      <c r="K64" s="33">
        <v>40857</v>
      </c>
    </row>
    <row r="65" spans="2:11" hidden="1" x14ac:dyDescent="0.25">
      <c r="B65" s="26" t="s">
        <v>241</v>
      </c>
      <c r="C65" s="27" t="s">
        <v>253</v>
      </c>
      <c r="D65" s="27">
        <v>7258</v>
      </c>
      <c r="E65" s="26" t="s">
        <v>200</v>
      </c>
      <c r="F65" s="30">
        <v>100.5</v>
      </c>
      <c r="G65" s="31">
        <v>90</v>
      </c>
      <c r="H65" s="30">
        <f t="shared" si="0"/>
        <v>9045</v>
      </c>
      <c r="I65" s="32">
        <v>30</v>
      </c>
      <c r="J65" s="33">
        <v>40826</v>
      </c>
      <c r="K65" s="33">
        <v>40833</v>
      </c>
    </row>
    <row r="66" spans="2:11" hidden="1" x14ac:dyDescent="0.25">
      <c r="B66" s="26" t="s">
        <v>241</v>
      </c>
      <c r="C66" s="27" t="s">
        <v>254</v>
      </c>
      <c r="D66" s="27">
        <v>8148</v>
      </c>
      <c r="E66" s="26" t="s">
        <v>255</v>
      </c>
      <c r="F66" s="30">
        <v>655.5</v>
      </c>
      <c r="G66" s="31">
        <v>125</v>
      </c>
      <c r="H66" s="30">
        <f t="shared" si="0"/>
        <v>81937.5</v>
      </c>
      <c r="I66" s="32">
        <v>30</v>
      </c>
      <c r="J66" s="33">
        <v>40826</v>
      </c>
      <c r="K66" s="33">
        <v>40833</v>
      </c>
    </row>
    <row r="67" spans="2:11" hidden="1" x14ac:dyDescent="0.25">
      <c r="B67" s="26" t="s">
        <v>256</v>
      </c>
      <c r="C67" s="27" t="s">
        <v>257</v>
      </c>
      <c r="D67" s="28">
        <v>6433</v>
      </c>
      <c r="E67" s="29" t="s">
        <v>208</v>
      </c>
      <c r="F67" s="30">
        <v>2.95</v>
      </c>
      <c r="G67" s="31">
        <v>1500</v>
      </c>
      <c r="H67" s="30">
        <f t="shared" si="0"/>
        <v>4425</v>
      </c>
      <c r="I67" s="37">
        <v>15</v>
      </c>
      <c r="J67" s="33">
        <v>40817</v>
      </c>
      <c r="K67" s="33">
        <v>40826</v>
      </c>
    </row>
    <row r="68" spans="2:11" hidden="1" x14ac:dyDescent="0.25">
      <c r="B68" s="26" t="s">
        <v>256</v>
      </c>
      <c r="C68" s="27" t="s">
        <v>258</v>
      </c>
      <c r="D68" s="28">
        <v>9764</v>
      </c>
      <c r="E68" s="29" t="s">
        <v>191</v>
      </c>
      <c r="F68" s="30">
        <v>3.75</v>
      </c>
      <c r="G68" s="31">
        <v>1980</v>
      </c>
      <c r="H68" s="30">
        <f t="shared" si="0"/>
        <v>7425</v>
      </c>
      <c r="I68" s="37">
        <v>15</v>
      </c>
      <c r="J68" s="33">
        <v>40806</v>
      </c>
      <c r="K68" s="33">
        <v>40815</v>
      </c>
    </row>
    <row r="69" spans="2:11" hidden="1" x14ac:dyDescent="0.25">
      <c r="B69" s="26" t="s">
        <v>256</v>
      </c>
      <c r="C69" s="27" t="s">
        <v>259</v>
      </c>
      <c r="D69" s="28">
        <v>9764</v>
      </c>
      <c r="E69" s="29" t="s">
        <v>191</v>
      </c>
      <c r="F69" s="30">
        <v>3.75</v>
      </c>
      <c r="G69" s="31">
        <v>1850</v>
      </c>
      <c r="H69" s="30">
        <f t="shared" ref="H69:H98" si="1">F69*G69</f>
        <v>6937.5</v>
      </c>
      <c r="I69" s="37">
        <v>15</v>
      </c>
      <c r="J69" s="33">
        <v>40811</v>
      </c>
      <c r="K69" s="33">
        <v>40821</v>
      </c>
    </row>
    <row r="70" spans="2:11" hidden="1" x14ac:dyDescent="0.25">
      <c r="B70" s="26" t="s">
        <v>256</v>
      </c>
      <c r="C70" s="27" t="s">
        <v>260</v>
      </c>
      <c r="D70" s="28">
        <v>9764</v>
      </c>
      <c r="E70" s="29" t="s">
        <v>191</v>
      </c>
      <c r="F70" s="30">
        <v>3.75</v>
      </c>
      <c r="G70" s="31">
        <v>1800</v>
      </c>
      <c r="H70" s="30">
        <f t="shared" si="1"/>
        <v>6750</v>
      </c>
      <c r="I70" s="37">
        <v>15</v>
      </c>
      <c r="J70" s="33">
        <v>40814</v>
      </c>
      <c r="K70" s="33">
        <v>40821</v>
      </c>
    </row>
    <row r="71" spans="2:11" hidden="1" x14ac:dyDescent="0.25">
      <c r="B71" s="26" t="s">
        <v>256</v>
      </c>
      <c r="C71" s="27" t="s">
        <v>261</v>
      </c>
      <c r="D71" s="28">
        <v>9764</v>
      </c>
      <c r="E71" s="29" t="s">
        <v>191</v>
      </c>
      <c r="F71" s="30">
        <v>3.75</v>
      </c>
      <c r="G71" s="31">
        <v>1750</v>
      </c>
      <c r="H71" s="30">
        <f t="shared" si="1"/>
        <v>6562.5</v>
      </c>
      <c r="I71" s="37">
        <v>15</v>
      </c>
      <c r="J71" s="33">
        <v>40806</v>
      </c>
      <c r="K71" s="33">
        <v>40811</v>
      </c>
    </row>
    <row r="72" spans="2:11" hidden="1" x14ac:dyDescent="0.25">
      <c r="B72" s="26" t="s">
        <v>262</v>
      </c>
      <c r="C72" s="27" t="s">
        <v>263</v>
      </c>
      <c r="D72" s="28">
        <v>6489</v>
      </c>
      <c r="E72" s="29" t="s">
        <v>208</v>
      </c>
      <c r="F72" s="30">
        <v>3</v>
      </c>
      <c r="G72" s="31">
        <v>900</v>
      </c>
      <c r="H72" s="30">
        <f t="shared" si="1"/>
        <v>2700</v>
      </c>
      <c r="I72" s="32">
        <v>25</v>
      </c>
      <c r="J72" s="33">
        <v>40826</v>
      </c>
      <c r="K72" s="33">
        <v>40834</v>
      </c>
    </row>
    <row r="73" spans="2:11" hidden="1" x14ac:dyDescent="0.25">
      <c r="B73" s="26" t="s">
        <v>262</v>
      </c>
      <c r="C73" s="27" t="s">
        <v>264</v>
      </c>
      <c r="D73" s="28">
        <v>9752</v>
      </c>
      <c r="E73" s="29" t="s">
        <v>191</v>
      </c>
      <c r="F73" s="30">
        <v>4.05</v>
      </c>
      <c r="G73" s="31">
        <v>1500</v>
      </c>
      <c r="H73" s="30">
        <f t="shared" si="1"/>
        <v>6075</v>
      </c>
      <c r="I73" s="32">
        <v>25</v>
      </c>
      <c r="J73" s="33">
        <v>40806</v>
      </c>
      <c r="K73" s="33">
        <v>40811</v>
      </c>
    </row>
    <row r="74" spans="2:11" hidden="1" x14ac:dyDescent="0.25">
      <c r="B74" s="26" t="s">
        <v>262</v>
      </c>
      <c r="C74" s="27" t="s">
        <v>265</v>
      </c>
      <c r="D74" s="28">
        <v>6489</v>
      </c>
      <c r="E74" s="29" t="s">
        <v>208</v>
      </c>
      <c r="F74" s="30">
        <v>3</v>
      </c>
      <c r="G74" s="31">
        <v>1100</v>
      </c>
      <c r="H74" s="30">
        <f t="shared" si="1"/>
        <v>3300</v>
      </c>
      <c r="I74" s="32">
        <v>25</v>
      </c>
      <c r="J74" s="33">
        <v>40821</v>
      </c>
      <c r="K74" s="33">
        <v>40826</v>
      </c>
    </row>
    <row r="75" spans="2:11" hidden="1" x14ac:dyDescent="0.25">
      <c r="B75" s="26" t="s">
        <v>262</v>
      </c>
      <c r="C75" s="27" t="s">
        <v>266</v>
      </c>
      <c r="D75" s="28">
        <v>9752</v>
      </c>
      <c r="E75" s="29" t="s">
        <v>191</v>
      </c>
      <c r="F75" s="30">
        <v>4.05</v>
      </c>
      <c r="G75" s="31">
        <v>1550</v>
      </c>
      <c r="H75" s="30">
        <f t="shared" si="1"/>
        <v>6277.5</v>
      </c>
      <c r="I75" s="32">
        <v>25</v>
      </c>
      <c r="J75" s="33">
        <v>40811</v>
      </c>
      <c r="K75" s="33">
        <v>40821</v>
      </c>
    </row>
    <row r="76" spans="2:11" hidden="1" x14ac:dyDescent="0.25">
      <c r="B76" s="26" t="s">
        <v>262</v>
      </c>
      <c r="C76" s="27" t="s">
        <v>267</v>
      </c>
      <c r="D76" s="27">
        <v>5125</v>
      </c>
      <c r="E76" s="26" t="s">
        <v>204</v>
      </c>
      <c r="F76" s="30">
        <v>1.1499999999999999</v>
      </c>
      <c r="G76" s="31">
        <v>15000</v>
      </c>
      <c r="H76" s="30">
        <f t="shared" si="1"/>
        <v>17250</v>
      </c>
      <c r="I76" s="32">
        <v>25</v>
      </c>
      <c r="J76" s="33">
        <v>40817</v>
      </c>
      <c r="K76" s="33">
        <v>40831</v>
      </c>
    </row>
    <row r="77" spans="2:11" hidden="1" x14ac:dyDescent="0.25">
      <c r="B77" s="26" t="s">
        <v>262</v>
      </c>
      <c r="C77" s="27" t="s">
        <v>268</v>
      </c>
      <c r="D77" s="28">
        <v>6489</v>
      </c>
      <c r="E77" s="29" t="s">
        <v>208</v>
      </c>
      <c r="F77" s="30">
        <v>3</v>
      </c>
      <c r="G77" s="31">
        <v>1050</v>
      </c>
      <c r="H77" s="30">
        <f t="shared" si="1"/>
        <v>3150</v>
      </c>
      <c r="I77" s="32">
        <v>25</v>
      </c>
      <c r="J77" s="33">
        <v>40845</v>
      </c>
      <c r="K77" s="33">
        <v>40857</v>
      </c>
    </row>
    <row r="78" spans="2:11" hidden="1" x14ac:dyDescent="0.25">
      <c r="B78" s="29" t="s">
        <v>262</v>
      </c>
      <c r="C78" s="28" t="s">
        <v>269</v>
      </c>
      <c r="D78" s="28">
        <v>4111</v>
      </c>
      <c r="E78" s="29" t="s">
        <v>178</v>
      </c>
      <c r="F78" s="35">
        <v>3.55</v>
      </c>
      <c r="G78" s="36">
        <v>4200</v>
      </c>
      <c r="H78" s="35">
        <f t="shared" si="1"/>
        <v>14910</v>
      </c>
      <c r="I78" s="32">
        <v>25</v>
      </c>
      <c r="J78" s="38">
        <v>40801</v>
      </c>
      <c r="K78" s="38">
        <v>40831</v>
      </c>
    </row>
    <row r="79" spans="2:11" hidden="1" x14ac:dyDescent="0.25">
      <c r="B79" s="29" t="s">
        <v>262</v>
      </c>
      <c r="C79" s="28" t="s">
        <v>270</v>
      </c>
      <c r="D79" s="28">
        <v>4111</v>
      </c>
      <c r="E79" s="29" t="s">
        <v>178</v>
      </c>
      <c r="F79" s="35">
        <v>3.55</v>
      </c>
      <c r="G79" s="36">
        <v>4250</v>
      </c>
      <c r="H79" s="35">
        <f t="shared" si="1"/>
        <v>15087.5</v>
      </c>
      <c r="I79" s="32">
        <v>25</v>
      </c>
      <c r="J79" s="38">
        <v>40806</v>
      </c>
      <c r="K79" s="38">
        <v>40826</v>
      </c>
    </row>
    <row r="80" spans="2:11" hidden="1" x14ac:dyDescent="0.25">
      <c r="B80" s="29" t="s">
        <v>262</v>
      </c>
      <c r="C80" s="28" t="s">
        <v>271</v>
      </c>
      <c r="D80" s="28">
        <v>4111</v>
      </c>
      <c r="E80" s="29" t="s">
        <v>178</v>
      </c>
      <c r="F80" s="35">
        <v>3.55</v>
      </c>
      <c r="G80" s="36">
        <v>4200</v>
      </c>
      <c r="H80" s="35">
        <f t="shared" si="1"/>
        <v>14910</v>
      </c>
      <c r="I80" s="32">
        <v>25</v>
      </c>
      <c r="J80" s="38">
        <v>40811</v>
      </c>
      <c r="K80" s="38">
        <v>40841</v>
      </c>
    </row>
    <row r="81" spans="2:11" hidden="1" x14ac:dyDescent="0.25">
      <c r="B81" s="29" t="s">
        <v>262</v>
      </c>
      <c r="C81" s="28" t="s">
        <v>272</v>
      </c>
      <c r="D81" s="28">
        <v>4111</v>
      </c>
      <c r="E81" s="29" t="s">
        <v>178</v>
      </c>
      <c r="F81" s="35">
        <v>3.55</v>
      </c>
      <c r="G81" s="36">
        <v>4600</v>
      </c>
      <c r="H81" s="35">
        <f t="shared" si="1"/>
        <v>16330</v>
      </c>
      <c r="I81" s="32">
        <v>25</v>
      </c>
      <c r="J81" s="38">
        <v>40821</v>
      </c>
      <c r="K81" s="38">
        <v>40835</v>
      </c>
    </row>
    <row r="82" spans="2:11" hidden="1" x14ac:dyDescent="0.25">
      <c r="B82" s="29" t="s">
        <v>262</v>
      </c>
      <c r="C82" s="28" t="s">
        <v>273</v>
      </c>
      <c r="D82" s="28">
        <v>4111</v>
      </c>
      <c r="E82" s="29" t="s">
        <v>178</v>
      </c>
      <c r="F82" s="35">
        <v>3.55</v>
      </c>
      <c r="G82" s="36">
        <v>4800</v>
      </c>
      <c r="H82" s="35">
        <f t="shared" si="1"/>
        <v>17040</v>
      </c>
      <c r="I82" s="32">
        <v>25</v>
      </c>
      <c r="J82" s="38">
        <v>40791</v>
      </c>
      <c r="K82" s="38">
        <v>40806</v>
      </c>
    </row>
    <row r="83" spans="2:11" hidden="1" x14ac:dyDescent="0.25">
      <c r="B83" s="29" t="s">
        <v>262</v>
      </c>
      <c r="C83" s="28" t="s">
        <v>274</v>
      </c>
      <c r="D83" s="28">
        <v>4111</v>
      </c>
      <c r="E83" s="29" t="s">
        <v>178</v>
      </c>
      <c r="F83" s="35">
        <v>3.55</v>
      </c>
      <c r="G83" s="36">
        <v>4585</v>
      </c>
      <c r="H83" s="35">
        <f t="shared" si="1"/>
        <v>16276.75</v>
      </c>
      <c r="I83" s="32">
        <v>25</v>
      </c>
      <c r="J83" s="38">
        <v>40796</v>
      </c>
      <c r="K83" s="38">
        <v>40816</v>
      </c>
    </row>
    <row r="84" spans="2:11" hidden="1" x14ac:dyDescent="0.25">
      <c r="B84" s="26" t="s">
        <v>275</v>
      </c>
      <c r="C84" s="27" t="s">
        <v>276</v>
      </c>
      <c r="D84" s="27">
        <v>5319</v>
      </c>
      <c r="E84" s="26" t="s">
        <v>204</v>
      </c>
      <c r="F84" s="30">
        <v>1.1000000000000001</v>
      </c>
      <c r="G84" s="31">
        <v>17500</v>
      </c>
      <c r="H84" s="30">
        <f t="shared" si="1"/>
        <v>19250</v>
      </c>
      <c r="I84" s="32">
        <v>30</v>
      </c>
      <c r="J84" s="33">
        <v>40775</v>
      </c>
      <c r="K84" s="33">
        <v>40786</v>
      </c>
    </row>
    <row r="85" spans="2:11" hidden="1" x14ac:dyDescent="0.25">
      <c r="B85" s="26" t="s">
        <v>275</v>
      </c>
      <c r="C85" s="27" t="s">
        <v>277</v>
      </c>
      <c r="D85" s="28">
        <v>4312</v>
      </c>
      <c r="E85" s="29" t="s">
        <v>178</v>
      </c>
      <c r="F85" s="30">
        <v>3.75</v>
      </c>
      <c r="G85" s="31">
        <v>4250</v>
      </c>
      <c r="H85" s="30">
        <f t="shared" si="1"/>
        <v>15937.5</v>
      </c>
      <c r="I85" s="32">
        <v>30</v>
      </c>
      <c r="J85" s="33">
        <v>40780</v>
      </c>
      <c r="K85" s="33">
        <v>40787</v>
      </c>
    </row>
    <row r="86" spans="2:11" hidden="1" x14ac:dyDescent="0.25">
      <c r="B86" s="26" t="s">
        <v>275</v>
      </c>
      <c r="C86" s="27" t="s">
        <v>278</v>
      </c>
      <c r="D86" s="27">
        <v>5319</v>
      </c>
      <c r="E86" s="26" t="s">
        <v>204</v>
      </c>
      <c r="F86" s="30">
        <v>1.1000000000000001</v>
      </c>
      <c r="G86" s="31">
        <v>16500</v>
      </c>
      <c r="H86" s="30">
        <f t="shared" si="1"/>
        <v>18150</v>
      </c>
      <c r="I86" s="32">
        <v>30</v>
      </c>
      <c r="J86" s="33">
        <v>40801</v>
      </c>
      <c r="K86" s="33">
        <v>40821</v>
      </c>
    </row>
    <row r="87" spans="2:11" hidden="1" x14ac:dyDescent="0.25">
      <c r="B87" s="26" t="s">
        <v>275</v>
      </c>
      <c r="C87" s="27" t="s">
        <v>279</v>
      </c>
      <c r="D87" s="27">
        <v>5677</v>
      </c>
      <c r="E87" s="26" t="s">
        <v>186</v>
      </c>
      <c r="F87" s="30">
        <v>195</v>
      </c>
      <c r="G87" s="31">
        <v>120</v>
      </c>
      <c r="H87" s="30">
        <f t="shared" si="1"/>
        <v>23400</v>
      </c>
      <c r="I87" s="32">
        <v>30</v>
      </c>
      <c r="J87" s="33">
        <v>40849</v>
      </c>
      <c r="K87" s="33">
        <v>40860</v>
      </c>
    </row>
    <row r="88" spans="2:11" hidden="1" x14ac:dyDescent="0.25">
      <c r="B88" s="26" t="s">
        <v>275</v>
      </c>
      <c r="C88" s="27" t="s">
        <v>280</v>
      </c>
      <c r="D88" s="28">
        <v>4312</v>
      </c>
      <c r="E88" s="29" t="s">
        <v>178</v>
      </c>
      <c r="F88" s="30">
        <v>3.75</v>
      </c>
      <c r="G88" s="31">
        <v>4200</v>
      </c>
      <c r="H88" s="30">
        <f t="shared" si="1"/>
        <v>15750</v>
      </c>
      <c r="I88" s="32">
        <v>30</v>
      </c>
      <c r="J88" s="33">
        <v>40787</v>
      </c>
      <c r="K88" s="33">
        <v>40796</v>
      </c>
    </row>
    <row r="89" spans="2:11" hidden="1" x14ac:dyDescent="0.25">
      <c r="B89" s="26" t="s">
        <v>275</v>
      </c>
      <c r="C89" s="27" t="s">
        <v>281</v>
      </c>
      <c r="D89" s="28">
        <v>4312</v>
      </c>
      <c r="E89" s="29" t="s">
        <v>178</v>
      </c>
      <c r="F89" s="30">
        <v>3.75</v>
      </c>
      <c r="G89" s="31">
        <v>4150</v>
      </c>
      <c r="H89" s="30">
        <f t="shared" si="1"/>
        <v>15562.5</v>
      </c>
      <c r="I89" s="32">
        <v>30</v>
      </c>
      <c r="J89" s="33">
        <v>40789</v>
      </c>
      <c r="K89" s="33">
        <v>40797</v>
      </c>
    </row>
    <row r="90" spans="2:11" hidden="1" x14ac:dyDescent="0.25">
      <c r="B90" s="26" t="s">
        <v>275</v>
      </c>
      <c r="C90" s="27" t="s">
        <v>282</v>
      </c>
      <c r="D90" s="27">
        <v>5677</v>
      </c>
      <c r="E90" s="26" t="s">
        <v>186</v>
      </c>
      <c r="F90" s="30">
        <v>195</v>
      </c>
      <c r="G90" s="31">
        <v>110</v>
      </c>
      <c r="H90" s="30">
        <f t="shared" si="1"/>
        <v>21450</v>
      </c>
      <c r="I90" s="32">
        <v>30</v>
      </c>
      <c r="J90" s="33">
        <v>40852</v>
      </c>
      <c r="K90" s="33">
        <v>40864</v>
      </c>
    </row>
    <row r="91" spans="2:11" hidden="1" x14ac:dyDescent="0.25">
      <c r="B91" s="26" t="s">
        <v>275</v>
      </c>
      <c r="C91" s="27" t="s">
        <v>283</v>
      </c>
      <c r="D91" s="27">
        <v>5234</v>
      </c>
      <c r="E91" s="26" t="s">
        <v>221</v>
      </c>
      <c r="F91" s="30">
        <v>1.65</v>
      </c>
      <c r="G91" s="31">
        <v>4500</v>
      </c>
      <c r="H91" s="30">
        <f t="shared" si="1"/>
        <v>7425</v>
      </c>
      <c r="I91" s="32">
        <v>30</v>
      </c>
      <c r="J91" s="33">
        <v>40783</v>
      </c>
      <c r="K91" s="33">
        <v>40791</v>
      </c>
    </row>
    <row r="92" spans="2:11" hidden="1" x14ac:dyDescent="0.25">
      <c r="B92" s="26" t="s">
        <v>275</v>
      </c>
      <c r="C92" s="27" t="s">
        <v>284</v>
      </c>
      <c r="D92" s="27">
        <v>5234</v>
      </c>
      <c r="E92" s="26" t="s">
        <v>221</v>
      </c>
      <c r="F92" s="30">
        <v>1.65</v>
      </c>
      <c r="G92" s="31">
        <v>4750</v>
      </c>
      <c r="H92" s="30">
        <f t="shared" si="1"/>
        <v>7837.5</v>
      </c>
      <c r="I92" s="32">
        <v>30</v>
      </c>
      <c r="J92" s="33">
        <v>40791</v>
      </c>
      <c r="K92" s="33">
        <v>40799</v>
      </c>
    </row>
    <row r="93" spans="2:11" hidden="1" x14ac:dyDescent="0.25">
      <c r="B93" s="26" t="s">
        <v>275</v>
      </c>
      <c r="C93" s="27" t="s">
        <v>285</v>
      </c>
      <c r="D93" s="27">
        <v>5234</v>
      </c>
      <c r="E93" s="26" t="s">
        <v>221</v>
      </c>
      <c r="F93" s="30">
        <v>1.65</v>
      </c>
      <c r="G93" s="31">
        <v>4850</v>
      </c>
      <c r="H93" s="30">
        <f t="shared" si="1"/>
        <v>8002.5</v>
      </c>
      <c r="I93" s="32">
        <v>30</v>
      </c>
      <c r="J93" s="33">
        <v>40788</v>
      </c>
      <c r="K93" s="33">
        <v>40797</v>
      </c>
    </row>
    <row r="94" spans="2:11" hidden="1" x14ac:dyDescent="0.25">
      <c r="B94" s="26" t="s">
        <v>275</v>
      </c>
      <c r="C94" s="27" t="s">
        <v>286</v>
      </c>
      <c r="D94" s="27">
        <v>8008</v>
      </c>
      <c r="E94" s="26" t="s">
        <v>255</v>
      </c>
      <c r="F94" s="30">
        <v>645</v>
      </c>
      <c r="G94" s="31">
        <v>150</v>
      </c>
      <c r="H94" s="30">
        <f t="shared" si="1"/>
        <v>96750</v>
      </c>
      <c r="I94" s="32">
        <v>30</v>
      </c>
      <c r="J94" s="33">
        <v>40831</v>
      </c>
      <c r="K94" s="33">
        <v>40842</v>
      </c>
    </row>
    <row r="95" spans="2:11" hidden="1" x14ac:dyDescent="0.25">
      <c r="B95" s="26" t="s">
        <v>275</v>
      </c>
      <c r="C95" s="27" t="s">
        <v>287</v>
      </c>
      <c r="D95" s="27">
        <v>8008</v>
      </c>
      <c r="E95" s="26" t="s">
        <v>255</v>
      </c>
      <c r="F95" s="30">
        <v>645</v>
      </c>
      <c r="G95" s="31">
        <v>100</v>
      </c>
      <c r="H95" s="30">
        <f t="shared" si="1"/>
        <v>64500</v>
      </c>
      <c r="I95" s="32">
        <v>30</v>
      </c>
      <c r="J95" s="33">
        <v>40826</v>
      </c>
      <c r="K95" s="33">
        <v>40837</v>
      </c>
    </row>
    <row r="96" spans="2:11" hidden="1" x14ac:dyDescent="0.25">
      <c r="B96" s="26" t="s">
        <v>275</v>
      </c>
      <c r="C96" s="27" t="s">
        <v>288</v>
      </c>
      <c r="D96" s="27">
        <v>5677</v>
      </c>
      <c r="E96" s="26" t="s">
        <v>186</v>
      </c>
      <c r="F96" s="30">
        <v>195</v>
      </c>
      <c r="G96" s="31">
        <v>130</v>
      </c>
      <c r="H96" s="30">
        <f t="shared" si="1"/>
        <v>25350</v>
      </c>
      <c r="I96" s="32">
        <v>30</v>
      </c>
      <c r="J96" s="33">
        <v>40844</v>
      </c>
      <c r="K96" s="33">
        <v>40854</v>
      </c>
    </row>
    <row r="97" spans="2:11" hidden="1" x14ac:dyDescent="0.25">
      <c r="B97" s="26" t="s">
        <v>275</v>
      </c>
      <c r="C97" s="27" t="s">
        <v>289</v>
      </c>
      <c r="D97" s="27">
        <v>8008</v>
      </c>
      <c r="E97" s="26" t="s">
        <v>255</v>
      </c>
      <c r="F97" s="30">
        <v>645</v>
      </c>
      <c r="G97" s="31">
        <v>120</v>
      </c>
      <c r="H97" s="30">
        <f t="shared" si="1"/>
        <v>77400</v>
      </c>
      <c r="I97" s="32">
        <v>30</v>
      </c>
      <c r="J97" s="33">
        <v>40844</v>
      </c>
      <c r="K97" s="33">
        <v>40851</v>
      </c>
    </row>
    <row r="98" spans="2:11" hidden="1" x14ac:dyDescent="0.25">
      <c r="B98" s="26" t="s">
        <v>275</v>
      </c>
      <c r="C98" s="27" t="s">
        <v>290</v>
      </c>
      <c r="D98" s="27">
        <v>5319</v>
      </c>
      <c r="E98" s="26" t="s">
        <v>204</v>
      </c>
      <c r="F98" s="30">
        <v>1.1000000000000001</v>
      </c>
      <c r="G98" s="31">
        <v>18100</v>
      </c>
      <c r="H98" s="30">
        <f t="shared" si="1"/>
        <v>19910</v>
      </c>
      <c r="I98" s="32">
        <v>30</v>
      </c>
      <c r="J98" s="33">
        <v>40780</v>
      </c>
      <c r="K98" s="33">
        <v>40791</v>
      </c>
    </row>
  </sheetData>
  <autoFilter ref="B4:K98">
    <filterColumn colId="3">
      <filters>
        <filter val="Control Panel"/>
      </filters>
    </filterColumn>
    <filterColumn colId="5">
      <customFilters>
        <customFilter operator="lessThan" val="500"/>
      </custom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B2:L476"/>
  <sheetViews>
    <sheetView workbookViewId="0">
      <selection activeCell="L4" sqref="L4"/>
    </sheetView>
  </sheetViews>
  <sheetFormatPr defaultColWidth="8.85546875" defaultRowHeight="15" x14ac:dyDescent="0.25"/>
  <sheetData>
    <row r="2" spans="2:12" x14ac:dyDescent="0.25">
      <c r="B2" s="5" t="s">
        <v>291</v>
      </c>
      <c r="E2" s="24"/>
      <c r="I2" s="40"/>
    </row>
    <row r="3" spans="2:12" x14ac:dyDescent="0.25">
      <c r="E3" s="24"/>
      <c r="I3" s="40"/>
    </row>
    <row r="4" spans="2:12" ht="15.75" thickBot="1" x14ac:dyDescent="0.3">
      <c r="B4" s="6" t="s">
        <v>292</v>
      </c>
      <c r="C4" s="6" t="s">
        <v>19</v>
      </c>
      <c r="D4" s="6" t="s">
        <v>293</v>
      </c>
      <c r="E4" s="23" t="s">
        <v>294</v>
      </c>
      <c r="F4" s="6" t="s">
        <v>295</v>
      </c>
      <c r="G4" s="6" t="s">
        <v>296</v>
      </c>
      <c r="H4" s="6" t="s">
        <v>297</v>
      </c>
      <c r="I4" s="41" t="s">
        <v>298</v>
      </c>
      <c r="L4" s="54" t="s">
        <v>913</v>
      </c>
    </row>
    <row r="5" spans="2:12" ht="15.75" hidden="1" thickTop="1" x14ac:dyDescent="0.25">
      <c r="B5">
        <v>10001</v>
      </c>
      <c r="C5" t="s">
        <v>299</v>
      </c>
      <c r="D5" t="s">
        <v>300</v>
      </c>
      <c r="E5" s="24">
        <v>93816545</v>
      </c>
      <c r="F5" t="s">
        <v>301</v>
      </c>
      <c r="G5" s="42">
        <v>20.190000000000001</v>
      </c>
      <c r="H5" t="s">
        <v>302</v>
      </c>
      <c r="I5" s="40">
        <v>0.92986111111111114</v>
      </c>
    </row>
    <row r="6" spans="2:12" ht="15.75" hidden="1" thickTop="1" x14ac:dyDescent="0.25">
      <c r="B6">
        <v>10002</v>
      </c>
      <c r="C6" t="s">
        <v>303</v>
      </c>
      <c r="D6" t="s">
        <v>304</v>
      </c>
      <c r="E6" s="24">
        <v>74083490</v>
      </c>
      <c r="F6" t="s">
        <v>301</v>
      </c>
      <c r="G6" s="42">
        <v>17.850000000000001</v>
      </c>
      <c r="H6" t="s">
        <v>302</v>
      </c>
      <c r="I6" s="40">
        <v>0.56041666666666667</v>
      </c>
    </row>
    <row r="7" spans="2:12" ht="15.75" hidden="1" thickTop="1" x14ac:dyDescent="0.25">
      <c r="B7">
        <v>10003</v>
      </c>
      <c r="C7" t="s">
        <v>305</v>
      </c>
      <c r="D7" t="s">
        <v>304</v>
      </c>
      <c r="E7" s="24">
        <v>64942368</v>
      </c>
      <c r="F7" t="s">
        <v>301</v>
      </c>
      <c r="G7" s="42">
        <v>23.98</v>
      </c>
      <c r="H7" t="s">
        <v>302</v>
      </c>
      <c r="I7" s="40">
        <v>0.6020833333333333</v>
      </c>
    </row>
    <row r="8" spans="2:12" ht="15.75" hidden="1" thickTop="1" x14ac:dyDescent="0.25">
      <c r="B8">
        <v>10004</v>
      </c>
      <c r="C8" t="s">
        <v>303</v>
      </c>
      <c r="D8" t="s">
        <v>300</v>
      </c>
      <c r="E8" s="24">
        <v>70560957</v>
      </c>
      <c r="F8" t="s">
        <v>306</v>
      </c>
      <c r="G8" s="42">
        <v>23.51</v>
      </c>
      <c r="H8" t="s">
        <v>307</v>
      </c>
      <c r="I8" s="40">
        <v>0.65138888888888891</v>
      </c>
    </row>
    <row r="9" spans="2:12" ht="15.75" hidden="1" thickTop="1" x14ac:dyDescent="0.25">
      <c r="B9">
        <v>10005</v>
      </c>
      <c r="C9" t="s">
        <v>23</v>
      </c>
      <c r="D9" t="s">
        <v>304</v>
      </c>
      <c r="E9" s="24">
        <v>35208817</v>
      </c>
      <c r="F9" t="s">
        <v>301</v>
      </c>
      <c r="G9" s="42">
        <v>15.33</v>
      </c>
      <c r="H9" t="s">
        <v>307</v>
      </c>
      <c r="I9" s="40">
        <v>0.63958333333333328</v>
      </c>
    </row>
    <row r="10" spans="2:12" ht="15.75" hidden="1" thickTop="1" x14ac:dyDescent="0.25">
      <c r="B10">
        <v>10006</v>
      </c>
      <c r="C10" t="s">
        <v>303</v>
      </c>
      <c r="D10" t="s">
        <v>300</v>
      </c>
      <c r="E10" s="24">
        <v>20978903</v>
      </c>
      <c r="F10" t="s">
        <v>306</v>
      </c>
      <c r="G10" s="42">
        <v>17.3</v>
      </c>
      <c r="H10" t="s">
        <v>302</v>
      </c>
      <c r="I10" s="40">
        <v>0.5493055555555556</v>
      </c>
    </row>
    <row r="11" spans="2:12" ht="15.75" hidden="1" thickTop="1" x14ac:dyDescent="0.25">
      <c r="B11">
        <v>10007</v>
      </c>
      <c r="C11" t="s">
        <v>299</v>
      </c>
      <c r="D11" t="s">
        <v>304</v>
      </c>
      <c r="E11" s="24">
        <v>80103311</v>
      </c>
      <c r="F11" t="s">
        <v>301</v>
      </c>
      <c r="G11" s="42">
        <v>177.72</v>
      </c>
      <c r="H11" t="s">
        <v>307</v>
      </c>
      <c r="I11" s="40">
        <v>0.9159722222222223</v>
      </c>
    </row>
    <row r="12" spans="2:12" ht="15.75" hidden="1" thickTop="1" x14ac:dyDescent="0.25">
      <c r="B12">
        <v>10008</v>
      </c>
      <c r="C12" t="s">
        <v>303</v>
      </c>
      <c r="D12" t="s">
        <v>304</v>
      </c>
      <c r="E12" s="24">
        <v>14132683</v>
      </c>
      <c r="F12" t="s">
        <v>301</v>
      </c>
      <c r="G12" s="42">
        <v>21.76</v>
      </c>
      <c r="H12" t="s">
        <v>307</v>
      </c>
      <c r="I12" s="40">
        <v>0.16944444444444443</v>
      </c>
    </row>
    <row r="13" spans="2:12" ht="15.75" hidden="1" thickTop="1" x14ac:dyDescent="0.25">
      <c r="B13">
        <v>10009</v>
      </c>
      <c r="C13" t="s">
        <v>303</v>
      </c>
      <c r="D13" t="s">
        <v>300</v>
      </c>
      <c r="E13" s="24">
        <v>40128225</v>
      </c>
      <c r="F13" t="s">
        <v>301</v>
      </c>
      <c r="G13" s="42">
        <v>15.92</v>
      </c>
      <c r="H13" t="s">
        <v>302</v>
      </c>
      <c r="I13" s="40">
        <v>0.81597222222222221</v>
      </c>
    </row>
    <row r="14" spans="2:12" ht="15.75" hidden="1" thickTop="1" x14ac:dyDescent="0.25">
      <c r="B14">
        <v>10010</v>
      </c>
      <c r="C14" t="s">
        <v>23</v>
      </c>
      <c r="D14" t="s">
        <v>300</v>
      </c>
      <c r="E14" s="24">
        <v>49073721</v>
      </c>
      <c r="F14" t="s">
        <v>301</v>
      </c>
      <c r="G14" s="42">
        <v>23.39</v>
      </c>
      <c r="H14" t="s">
        <v>302</v>
      </c>
      <c r="I14" s="40">
        <v>0.55972222222222223</v>
      </c>
    </row>
    <row r="15" spans="2:12" ht="15.75" hidden="1" thickTop="1" x14ac:dyDescent="0.25">
      <c r="B15">
        <v>10011</v>
      </c>
      <c r="C15" t="s">
        <v>23</v>
      </c>
      <c r="D15" t="s">
        <v>300</v>
      </c>
      <c r="E15" s="24">
        <v>57398827</v>
      </c>
      <c r="F15" t="s">
        <v>306</v>
      </c>
      <c r="G15" s="42">
        <v>24.45</v>
      </c>
      <c r="H15" t="s">
        <v>307</v>
      </c>
      <c r="I15" s="40">
        <v>0.59513888888888888</v>
      </c>
    </row>
    <row r="16" spans="2:12" ht="15.75" hidden="1" thickTop="1" x14ac:dyDescent="0.25">
      <c r="B16">
        <v>10012</v>
      </c>
      <c r="C16" t="s">
        <v>299</v>
      </c>
      <c r="D16" t="s">
        <v>304</v>
      </c>
      <c r="E16" s="24">
        <v>34400661</v>
      </c>
      <c r="F16" t="s">
        <v>301</v>
      </c>
      <c r="G16" s="42">
        <v>20.39</v>
      </c>
      <c r="H16" t="s">
        <v>307</v>
      </c>
      <c r="I16" s="40">
        <v>4.2361111111111106E-2</v>
      </c>
    </row>
    <row r="17" spans="2:9" ht="15.75" hidden="1" thickTop="1" x14ac:dyDescent="0.25">
      <c r="B17">
        <v>10013</v>
      </c>
      <c r="C17" t="s">
        <v>305</v>
      </c>
      <c r="D17" t="s">
        <v>300</v>
      </c>
      <c r="E17" s="24">
        <v>54242587</v>
      </c>
      <c r="F17" t="s">
        <v>301</v>
      </c>
      <c r="G17" s="42">
        <v>19.54</v>
      </c>
      <c r="H17" t="s">
        <v>302</v>
      </c>
      <c r="I17" s="40">
        <v>0.41944444444444445</v>
      </c>
    </row>
    <row r="18" spans="2:9" ht="15.75" hidden="1" thickTop="1" x14ac:dyDescent="0.25">
      <c r="B18">
        <v>10014</v>
      </c>
      <c r="C18" t="s">
        <v>299</v>
      </c>
      <c r="D18" t="s">
        <v>304</v>
      </c>
      <c r="E18" s="24">
        <v>62597750</v>
      </c>
      <c r="F18" t="s">
        <v>301</v>
      </c>
      <c r="G18" s="42">
        <v>151.66999999999999</v>
      </c>
      <c r="H18" t="s">
        <v>307</v>
      </c>
      <c r="I18" s="40">
        <v>0.38124999999999998</v>
      </c>
    </row>
    <row r="19" spans="2:9" ht="15.75" hidden="1" thickTop="1" x14ac:dyDescent="0.25">
      <c r="B19">
        <v>10015</v>
      </c>
      <c r="C19" t="s">
        <v>303</v>
      </c>
      <c r="D19" t="s">
        <v>304</v>
      </c>
      <c r="E19" s="24">
        <v>51555882</v>
      </c>
      <c r="F19" t="s">
        <v>301</v>
      </c>
      <c r="G19" s="42">
        <v>21.01</v>
      </c>
      <c r="H19" t="s">
        <v>302</v>
      </c>
      <c r="I19" s="40">
        <v>0.21180555555555555</v>
      </c>
    </row>
    <row r="20" spans="2:9" ht="15.75" hidden="1" thickTop="1" x14ac:dyDescent="0.25">
      <c r="B20">
        <v>10016</v>
      </c>
      <c r="C20" t="s">
        <v>303</v>
      </c>
      <c r="D20" t="s">
        <v>300</v>
      </c>
      <c r="E20" s="24">
        <v>54332964</v>
      </c>
      <c r="F20" t="s">
        <v>301</v>
      </c>
      <c r="G20" s="42">
        <v>22.91</v>
      </c>
      <c r="H20" t="s">
        <v>302</v>
      </c>
      <c r="I20" s="40">
        <v>0.8534722222222223</v>
      </c>
    </row>
    <row r="21" spans="2:9" ht="15.75" hidden="1" thickTop="1" x14ac:dyDescent="0.25">
      <c r="B21">
        <v>10017</v>
      </c>
      <c r="C21" t="s">
        <v>303</v>
      </c>
      <c r="D21" t="s">
        <v>304</v>
      </c>
      <c r="E21" s="24">
        <v>26623353</v>
      </c>
      <c r="F21" t="s">
        <v>306</v>
      </c>
      <c r="G21" s="42">
        <v>19.510000000000002</v>
      </c>
      <c r="H21" t="s">
        <v>307</v>
      </c>
      <c r="I21" s="40">
        <v>0.62708333333333333</v>
      </c>
    </row>
    <row r="22" spans="2:9" ht="15.75" hidden="1" thickTop="1" x14ac:dyDescent="0.25">
      <c r="B22">
        <v>10018</v>
      </c>
      <c r="C22" t="s">
        <v>303</v>
      </c>
      <c r="D22" t="s">
        <v>300</v>
      </c>
      <c r="E22" s="24">
        <v>78594431</v>
      </c>
      <c r="F22" t="s">
        <v>301</v>
      </c>
      <c r="G22" s="42">
        <v>20.16</v>
      </c>
      <c r="H22" t="s">
        <v>307</v>
      </c>
      <c r="I22" s="40">
        <v>0.78749999999999998</v>
      </c>
    </row>
    <row r="23" spans="2:9" ht="15.75" hidden="1" thickTop="1" x14ac:dyDescent="0.25">
      <c r="B23">
        <v>10019</v>
      </c>
      <c r="C23" t="s">
        <v>303</v>
      </c>
      <c r="D23" t="s">
        <v>304</v>
      </c>
      <c r="E23" s="24">
        <v>89385348</v>
      </c>
      <c r="F23" t="s">
        <v>301</v>
      </c>
      <c r="G23" s="42">
        <v>17.53</v>
      </c>
      <c r="H23" t="s">
        <v>302</v>
      </c>
      <c r="I23" s="40">
        <v>0.83333333333333337</v>
      </c>
    </row>
    <row r="24" spans="2:9" ht="15.75" hidden="1" thickTop="1" x14ac:dyDescent="0.25">
      <c r="B24">
        <v>10020</v>
      </c>
      <c r="C24" t="s">
        <v>303</v>
      </c>
      <c r="D24" t="s">
        <v>304</v>
      </c>
      <c r="E24" s="24">
        <v>69868417</v>
      </c>
      <c r="F24" t="s">
        <v>301</v>
      </c>
      <c r="G24" s="42">
        <v>17.739999999999998</v>
      </c>
      <c r="H24" t="s">
        <v>302</v>
      </c>
      <c r="I24" s="40">
        <v>0.52569444444444446</v>
      </c>
    </row>
    <row r="25" spans="2:9" ht="15.75" hidden="1" thickTop="1" x14ac:dyDescent="0.25">
      <c r="B25">
        <v>10021</v>
      </c>
      <c r="C25" t="s">
        <v>305</v>
      </c>
      <c r="D25" t="s">
        <v>300</v>
      </c>
      <c r="E25" s="24">
        <v>59660276</v>
      </c>
      <c r="F25" t="s">
        <v>306</v>
      </c>
      <c r="G25" s="42">
        <v>17.16</v>
      </c>
      <c r="H25" t="s">
        <v>307</v>
      </c>
      <c r="I25" s="40">
        <v>0.21180555555555555</v>
      </c>
    </row>
    <row r="26" spans="2:9" ht="15.75" hidden="1" thickTop="1" x14ac:dyDescent="0.25">
      <c r="B26">
        <v>10022</v>
      </c>
      <c r="C26" t="s">
        <v>303</v>
      </c>
      <c r="D26" t="s">
        <v>304</v>
      </c>
      <c r="E26" s="24">
        <v>25456590</v>
      </c>
      <c r="F26" t="s">
        <v>301</v>
      </c>
      <c r="G26" s="42">
        <v>205.58</v>
      </c>
      <c r="H26" t="s">
        <v>307</v>
      </c>
      <c r="I26" s="40">
        <v>0.86250000000000004</v>
      </c>
    </row>
    <row r="27" spans="2:9" ht="15.75" hidden="1" thickTop="1" x14ac:dyDescent="0.25">
      <c r="B27">
        <v>10023</v>
      </c>
      <c r="C27" t="s">
        <v>23</v>
      </c>
      <c r="D27" t="s">
        <v>304</v>
      </c>
      <c r="E27" s="24">
        <v>93283893</v>
      </c>
      <c r="F27" t="s">
        <v>306</v>
      </c>
      <c r="G27" s="42">
        <v>18.12</v>
      </c>
      <c r="H27" t="s">
        <v>307</v>
      </c>
      <c r="I27" s="40">
        <v>0.42499999999999999</v>
      </c>
    </row>
    <row r="28" spans="2:9" ht="15.75" hidden="1" thickTop="1" x14ac:dyDescent="0.25">
      <c r="B28">
        <v>10024</v>
      </c>
      <c r="C28" t="s">
        <v>303</v>
      </c>
      <c r="D28" t="s">
        <v>304</v>
      </c>
      <c r="E28" s="24">
        <v>45991123</v>
      </c>
      <c r="F28" t="s">
        <v>301</v>
      </c>
      <c r="G28" s="42">
        <v>20.04</v>
      </c>
      <c r="H28" t="s">
        <v>302</v>
      </c>
      <c r="I28" s="40">
        <v>0.68541666666666667</v>
      </c>
    </row>
    <row r="29" spans="2:9" ht="15.75" hidden="1" thickTop="1" x14ac:dyDescent="0.25">
      <c r="B29">
        <v>10025</v>
      </c>
      <c r="C29" t="s">
        <v>303</v>
      </c>
      <c r="D29" t="s">
        <v>300</v>
      </c>
      <c r="E29" s="24">
        <v>79121745</v>
      </c>
      <c r="F29" t="s">
        <v>306</v>
      </c>
      <c r="G29" s="42">
        <v>23.21</v>
      </c>
      <c r="H29" t="s">
        <v>302</v>
      </c>
      <c r="I29" s="40">
        <v>0.84861111111111109</v>
      </c>
    </row>
    <row r="30" spans="2:9" ht="15.75" hidden="1" thickTop="1" x14ac:dyDescent="0.25">
      <c r="B30">
        <v>10026</v>
      </c>
      <c r="C30" t="s">
        <v>303</v>
      </c>
      <c r="D30" t="s">
        <v>304</v>
      </c>
      <c r="E30" s="24">
        <v>80685117</v>
      </c>
      <c r="F30" t="s">
        <v>306</v>
      </c>
      <c r="G30" s="42">
        <v>22.79</v>
      </c>
      <c r="H30" t="s">
        <v>302</v>
      </c>
      <c r="I30" s="40">
        <v>0.83194444444444438</v>
      </c>
    </row>
    <row r="31" spans="2:9" ht="15.75" hidden="1" thickTop="1" x14ac:dyDescent="0.25">
      <c r="B31">
        <v>10027</v>
      </c>
      <c r="C31" t="s">
        <v>303</v>
      </c>
      <c r="D31" t="s">
        <v>304</v>
      </c>
      <c r="E31" s="24">
        <v>56686474</v>
      </c>
      <c r="F31" t="s">
        <v>301</v>
      </c>
      <c r="G31" s="42">
        <v>16.91</v>
      </c>
      <c r="H31" t="s">
        <v>302</v>
      </c>
      <c r="I31" s="40">
        <v>0.8222222222222223</v>
      </c>
    </row>
    <row r="32" spans="2:9" ht="15.75" hidden="1" thickTop="1" x14ac:dyDescent="0.25">
      <c r="B32">
        <v>10028</v>
      </c>
      <c r="C32" t="s">
        <v>23</v>
      </c>
      <c r="D32" t="s">
        <v>304</v>
      </c>
      <c r="E32" s="24">
        <v>25270813</v>
      </c>
      <c r="F32" t="s">
        <v>301</v>
      </c>
      <c r="G32" s="42">
        <v>20.22</v>
      </c>
      <c r="H32" t="s">
        <v>307</v>
      </c>
      <c r="I32" s="40">
        <v>0.81111111111111101</v>
      </c>
    </row>
    <row r="33" spans="2:9" ht="15.75" hidden="1" thickTop="1" x14ac:dyDescent="0.25">
      <c r="B33">
        <v>10029</v>
      </c>
      <c r="C33" t="s">
        <v>299</v>
      </c>
      <c r="D33" t="s">
        <v>300</v>
      </c>
      <c r="E33" s="24">
        <v>59736137</v>
      </c>
      <c r="F33" t="s">
        <v>301</v>
      </c>
      <c r="G33" s="42">
        <v>18.36</v>
      </c>
      <c r="H33" t="s">
        <v>302</v>
      </c>
      <c r="I33" s="40">
        <v>0.65833333333333333</v>
      </c>
    </row>
    <row r="34" spans="2:9" ht="15.75" thickTop="1" x14ac:dyDescent="0.25">
      <c r="B34">
        <v>10030</v>
      </c>
      <c r="C34" t="s">
        <v>303</v>
      </c>
      <c r="D34" t="s">
        <v>300</v>
      </c>
      <c r="E34" s="24">
        <v>79615191</v>
      </c>
      <c r="F34" t="s">
        <v>306</v>
      </c>
      <c r="G34" s="42">
        <v>206.8</v>
      </c>
      <c r="H34" t="s">
        <v>307</v>
      </c>
      <c r="I34" s="40">
        <v>0.7597222222222223</v>
      </c>
    </row>
    <row r="35" spans="2:9" hidden="1" x14ac:dyDescent="0.25">
      <c r="B35">
        <v>10031</v>
      </c>
      <c r="C35" t="s">
        <v>305</v>
      </c>
      <c r="D35" t="s">
        <v>300</v>
      </c>
      <c r="E35" s="24">
        <v>55365094</v>
      </c>
      <c r="F35" t="s">
        <v>306</v>
      </c>
      <c r="G35" s="42">
        <v>17.95</v>
      </c>
      <c r="H35" t="s">
        <v>302</v>
      </c>
      <c r="I35" s="40">
        <v>0.63541666666666663</v>
      </c>
    </row>
    <row r="36" spans="2:9" hidden="1" x14ac:dyDescent="0.25">
      <c r="B36">
        <v>10032</v>
      </c>
      <c r="C36" t="s">
        <v>299</v>
      </c>
      <c r="D36" t="s">
        <v>304</v>
      </c>
      <c r="E36" s="24">
        <v>79118930</v>
      </c>
      <c r="F36" t="s">
        <v>301</v>
      </c>
      <c r="G36" s="42">
        <v>18.29</v>
      </c>
      <c r="H36" t="s">
        <v>307</v>
      </c>
      <c r="I36" s="40">
        <v>0.54097222222222219</v>
      </c>
    </row>
    <row r="37" spans="2:9" hidden="1" x14ac:dyDescent="0.25">
      <c r="B37">
        <v>10033</v>
      </c>
      <c r="C37" t="s">
        <v>23</v>
      </c>
      <c r="D37" t="s">
        <v>300</v>
      </c>
      <c r="E37" s="24">
        <v>84470584</v>
      </c>
      <c r="F37" t="s">
        <v>301</v>
      </c>
      <c r="G37" s="42">
        <v>18.55</v>
      </c>
      <c r="H37" t="s">
        <v>307</v>
      </c>
      <c r="I37" s="40">
        <v>0.73472222222222217</v>
      </c>
    </row>
    <row r="38" spans="2:9" hidden="1" x14ac:dyDescent="0.25">
      <c r="B38">
        <v>10034</v>
      </c>
      <c r="C38" t="s">
        <v>303</v>
      </c>
      <c r="D38" t="s">
        <v>304</v>
      </c>
      <c r="E38" s="24">
        <v>71097636</v>
      </c>
      <c r="F38" t="s">
        <v>301</v>
      </c>
      <c r="G38" s="42">
        <v>18.82</v>
      </c>
      <c r="H38" t="s">
        <v>307</v>
      </c>
      <c r="I38" s="40">
        <v>8.4722222222222213E-2</v>
      </c>
    </row>
    <row r="39" spans="2:9" hidden="1" x14ac:dyDescent="0.25">
      <c r="B39">
        <v>10035</v>
      </c>
      <c r="C39" t="s">
        <v>303</v>
      </c>
      <c r="D39" t="s">
        <v>304</v>
      </c>
      <c r="E39" s="24">
        <v>73290219</v>
      </c>
      <c r="F39" t="s">
        <v>301</v>
      </c>
      <c r="G39" s="42">
        <v>16.350000000000001</v>
      </c>
      <c r="H39" t="s">
        <v>307</v>
      </c>
      <c r="I39" s="40">
        <v>0.58680555555555558</v>
      </c>
    </row>
    <row r="40" spans="2:9" hidden="1" x14ac:dyDescent="0.25">
      <c r="B40">
        <v>10036</v>
      </c>
      <c r="C40" t="s">
        <v>299</v>
      </c>
      <c r="D40" t="s">
        <v>304</v>
      </c>
      <c r="E40" s="24">
        <v>92093991</v>
      </c>
      <c r="F40" t="s">
        <v>301</v>
      </c>
      <c r="G40" s="42">
        <v>16.3</v>
      </c>
      <c r="H40" t="s">
        <v>302</v>
      </c>
      <c r="I40" s="40">
        <v>0.16944444444444443</v>
      </c>
    </row>
    <row r="41" spans="2:9" x14ac:dyDescent="0.25">
      <c r="B41">
        <v>10037</v>
      </c>
      <c r="C41" t="s">
        <v>23</v>
      </c>
      <c r="D41" t="s">
        <v>300</v>
      </c>
      <c r="E41" s="24">
        <v>11165609</v>
      </c>
      <c r="F41" t="s">
        <v>301</v>
      </c>
      <c r="G41" s="43">
        <v>217</v>
      </c>
      <c r="H41" t="s">
        <v>307</v>
      </c>
      <c r="I41" s="40">
        <v>0</v>
      </c>
    </row>
    <row r="42" spans="2:9" hidden="1" x14ac:dyDescent="0.25">
      <c r="B42">
        <v>10038</v>
      </c>
      <c r="C42" t="s">
        <v>299</v>
      </c>
      <c r="D42" t="s">
        <v>304</v>
      </c>
      <c r="E42" s="24">
        <v>79944825</v>
      </c>
      <c r="F42" t="s">
        <v>301</v>
      </c>
      <c r="G42" s="42">
        <v>16.149999999999999</v>
      </c>
      <c r="H42" t="s">
        <v>302</v>
      </c>
      <c r="I42" s="40">
        <v>0.43611111111111112</v>
      </c>
    </row>
    <row r="43" spans="2:9" hidden="1" x14ac:dyDescent="0.25">
      <c r="B43">
        <v>10039</v>
      </c>
      <c r="C43" t="s">
        <v>305</v>
      </c>
      <c r="D43" t="s">
        <v>304</v>
      </c>
      <c r="E43" s="24">
        <v>59537977</v>
      </c>
      <c r="F43" t="s">
        <v>301</v>
      </c>
      <c r="G43" s="42">
        <v>18.78</v>
      </c>
      <c r="H43" t="s">
        <v>302</v>
      </c>
      <c r="I43" s="40">
        <v>0.21180555555555555</v>
      </c>
    </row>
    <row r="44" spans="2:9" hidden="1" x14ac:dyDescent="0.25">
      <c r="B44">
        <v>10040</v>
      </c>
      <c r="C44" t="s">
        <v>23</v>
      </c>
      <c r="D44" t="s">
        <v>304</v>
      </c>
      <c r="E44" s="24">
        <v>37870882</v>
      </c>
      <c r="F44" t="s">
        <v>301</v>
      </c>
      <c r="G44" s="42">
        <v>150.99</v>
      </c>
      <c r="H44" t="s">
        <v>307</v>
      </c>
      <c r="I44" s="40">
        <v>0.29652777777777778</v>
      </c>
    </row>
    <row r="45" spans="2:9" hidden="1" x14ac:dyDescent="0.25">
      <c r="B45">
        <v>10041</v>
      </c>
      <c r="C45" t="s">
        <v>303</v>
      </c>
      <c r="D45" t="s">
        <v>304</v>
      </c>
      <c r="E45" s="24">
        <v>59747081</v>
      </c>
      <c r="F45" t="s">
        <v>301</v>
      </c>
      <c r="G45" s="42">
        <v>21.39</v>
      </c>
      <c r="H45" t="s">
        <v>302</v>
      </c>
      <c r="I45" s="40">
        <v>0.80555555555555547</v>
      </c>
    </row>
    <row r="46" spans="2:9" hidden="1" x14ac:dyDescent="0.25">
      <c r="B46">
        <v>10042</v>
      </c>
      <c r="C46" t="s">
        <v>303</v>
      </c>
      <c r="D46" t="s">
        <v>304</v>
      </c>
      <c r="E46" s="24">
        <v>33511221</v>
      </c>
      <c r="F46" t="s">
        <v>301</v>
      </c>
      <c r="G46" s="42">
        <v>16.600000000000001</v>
      </c>
      <c r="H46" t="s">
        <v>302</v>
      </c>
      <c r="I46" s="40">
        <v>0.68263888888888891</v>
      </c>
    </row>
    <row r="47" spans="2:9" hidden="1" x14ac:dyDescent="0.25">
      <c r="B47">
        <v>10043</v>
      </c>
      <c r="C47" t="s">
        <v>23</v>
      </c>
      <c r="D47" t="s">
        <v>300</v>
      </c>
      <c r="E47" s="24">
        <v>69676186</v>
      </c>
      <c r="F47" t="s">
        <v>301</v>
      </c>
      <c r="G47" s="42">
        <v>23.81</v>
      </c>
      <c r="H47" t="s">
        <v>307</v>
      </c>
      <c r="I47" s="40">
        <v>0.29652777777777778</v>
      </c>
    </row>
    <row r="48" spans="2:9" hidden="1" x14ac:dyDescent="0.25">
      <c r="B48">
        <v>10044</v>
      </c>
      <c r="C48" t="s">
        <v>23</v>
      </c>
      <c r="D48" t="s">
        <v>304</v>
      </c>
      <c r="E48" s="24">
        <v>72150231</v>
      </c>
      <c r="F48" t="s">
        <v>301</v>
      </c>
      <c r="G48" s="42">
        <v>15.87</v>
      </c>
      <c r="H48" t="s">
        <v>307</v>
      </c>
      <c r="I48" s="40">
        <v>0.57361111111111118</v>
      </c>
    </row>
    <row r="49" spans="2:9" hidden="1" x14ac:dyDescent="0.25">
      <c r="B49">
        <v>10045</v>
      </c>
      <c r="C49" t="s">
        <v>303</v>
      </c>
      <c r="D49" t="s">
        <v>304</v>
      </c>
      <c r="E49" s="24">
        <v>64874923</v>
      </c>
      <c r="F49" t="s">
        <v>301</v>
      </c>
      <c r="G49" s="42">
        <v>20.82</v>
      </c>
      <c r="H49" t="s">
        <v>302</v>
      </c>
      <c r="I49" s="40">
        <v>0.38124999999999998</v>
      </c>
    </row>
    <row r="50" spans="2:9" hidden="1" x14ac:dyDescent="0.25">
      <c r="B50">
        <v>10046</v>
      </c>
      <c r="C50" t="s">
        <v>23</v>
      </c>
      <c r="D50" t="s">
        <v>304</v>
      </c>
      <c r="E50" s="24">
        <v>79755506</v>
      </c>
      <c r="F50" t="s">
        <v>301</v>
      </c>
      <c r="G50" s="42">
        <v>21.15</v>
      </c>
      <c r="H50" t="s">
        <v>307</v>
      </c>
      <c r="I50" s="40">
        <v>0.25416666666666665</v>
      </c>
    </row>
    <row r="51" spans="2:9" hidden="1" x14ac:dyDescent="0.25">
      <c r="B51">
        <v>10047</v>
      </c>
      <c r="C51" t="s">
        <v>23</v>
      </c>
      <c r="D51" t="s">
        <v>300</v>
      </c>
      <c r="E51" s="24">
        <v>43322747</v>
      </c>
      <c r="F51" t="s">
        <v>301</v>
      </c>
      <c r="G51" s="42">
        <v>19.66</v>
      </c>
      <c r="H51" t="s">
        <v>302</v>
      </c>
      <c r="I51" s="40">
        <v>0.78472222222222221</v>
      </c>
    </row>
    <row r="52" spans="2:9" hidden="1" x14ac:dyDescent="0.25">
      <c r="B52">
        <v>10048</v>
      </c>
      <c r="C52" t="s">
        <v>303</v>
      </c>
      <c r="D52" t="s">
        <v>300</v>
      </c>
      <c r="E52" s="24">
        <v>57979095</v>
      </c>
      <c r="F52" t="s">
        <v>306</v>
      </c>
      <c r="G52" s="42">
        <v>21.02</v>
      </c>
      <c r="H52" t="s">
        <v>302</v>
      </c>
      <c r="I52" s="40">
        <v>0.12708333333333333</v>
      </c>
    </row>
    <row r="53" spans="2:9" hidden="1" x14ac:dyDescent="0.25">
      <c r="B53">
        <v>10049</v>
      </c>
      <c r="C53" t="s">
        <v>303</v>
      </c>
      <c r="D53" t="s">
        <v>304</v>
      </c>
      <c r="E53" s="24">
        <v>96485037</v>
      </c>
      <c r="F53" t="s">
        <v>301</v>
      </c>
      <c r="G53" s="42">
        <v>23.13</v>
      </c>
      <c r="H53" t="s">
        <v>302</v>
      </c>
      <c r="I53" s="40">
        <v>0.25416666666666665</v>
      </c>
    </row>
    <row r="54" spans="2:9" hidden="1" x14ac:dyDescent="0.25">
      <c r="B54">
        <v>10050</v>
      </c>
      <c r="C54" t="s">
        <v>303</v>
      </c>
      <c r="D54" t="s">
        <v>300</v>
      </c>
      <c r="E54" s="24">
        <v>85636284</v>
      </c>
      <c r="F54" t="s">
        <v>301</v>
      </c>
      <c r="G54" s="42">
        <v>15.17</v>
      </c>
      <c r="H54" t="s">
        <v>302</v>
      </c>
      <c r="I54" s="40">
        <v>0.78680555555555554</v>
      </c>
    </row>
    <row r="55" spans="2:9" x14ac:dyDescent="0.25">
      <c r="B55">
        <v>10051</v>
      </c>
      <c r="C55" t="s">
        <v>299</v>
      </c>
      <c r="D55" t="s">
        <v>300</v>
      </c>
      <c r="E55" s="24">
        <v>42519148</v>
      </c>
      <c r="F55" t="s">
        <v>301</v>
      </c>
      <c r="G55" s="42">
        <v>209.51</v>
      </c>
      <c r="H55" t="s">
        <v>307</v>
      </c>
      <c r="I55" s="40">
        <v>0.38124999999999998</v>
      </c>
    </row>
    <row r="56" spans="2:9" hidden="1" x14ac:dyDescent="0.25">
      <c r="B56">
        <v>10052</v>
      </c>
      <c r="C56" t="s">
        <v>303</v>
      </c>
      <c r="D56" t="s">
        <v>304</v>
      </c>
      <c r="E56" s="24">
        <v>59845178</v>
      </c>
      <c r="F56" t="s">
        <v>301</v>
      </c>
      <c r="G56" s="42">
        <v>16.03</v>
      </c>
      <c r="H56" t="s">
        <v>307</v>
      </c>
      <c r="I56" s="40">
        <v>0.72777777777777775</v>
      </c>
    </row>
    <row r="57" spans="2:9" hidden="1" x14ac:dyDescent="0.25">
      <c r="B57">
        <v>10053</v>
      </c>
      <c r="C57" t="s">
        <v>305</v>
      </c>
      <c r="D57" t="s">
        <v>304</v>
      </c>
      <c r="E57" s="24">
        <v>47961093</v>
      </c>
      <c r="F57" t="s">
        <v>306</v>
      </c>
      <c r="G57" s="42">
        <v>16.170000000000002</v>
      </c>
      <c r="H57" t="s">
        <v>302</v>
      </c>
      <c r="I57" s="40">
        <v>0.5541666666666667</v>
      </c>
    </row>
    <row r="58" spans="2:9" hidden="1" x14ac:dyDescent="0.25">
      <c r="B58">
        <v>10054</v>
      </c>
      <c r="C58" t="s">
        <v>299</v>
      </c>
      <c r="D58" t="s">
        <v>304</v>
      </c>
      <c r="E58" s="24">
        <v>32857450</v>
      </c>
      <c r="F58" t="s">
        <v>301</v>
      </c>
      <c r="G58" s="42">
        <v>18.37</v>
      </c>
      <c r="H58" t="s">
        <v>302</v>
      </c>
      <c r="I58" s="40">
        <v>0.33888888888888885</v>
      </c>
    </row>
    <row r="59" spans="2:9" hidden="1" x14ac:dyDescent="0.25">
      <c r="B59">
        <v>10055</v>
      </c>
      <c r="C59" t="s">
        <v>299</v>
      </c>
      <c r="D59" t="s">
        <v>304</v>
      </c>
      <c r="E59" s="24">
        <v>23437096</v>
      </c>
      <c r="F59" t="s">
        <v>301</v>
      </c>
      <c r="G59" s="42">
        <v>15.96</v>
      </c>
      <c r="H59" t="s">
        <v>307</v>
      </c>
      <c r="I59" s="40">
        <v>0.33888888888888885</v>
      </c>
    </row>
    <row r="60" spans="2:9" hidden="1" x14ac:dyDescent="0.25">
      <c r="B60">
        <v>10056</v>
      </c>
      <c r="C60" t="s">
        <v>305</v>
      </c>
      <c r="D60" t="s">
        <v>300</v>
      </c>
      <c r="E60" s="24">
        <v>23846199</v>
      </c>
      <c r="F60" t="s">
        <v>301</v>
      </c>
      <c r="G60" s="42">
        <v>19.29</v>
      </c>
      <c r="H60" t="s">
        <v>307</v>
      </c>
      <c r="I60" s="40">
        <v>0</v>
      </c>
    </row>
    <row r="61" spans="2:9" hidden="1" x14ac:dyDescent="0.25">
      <c r="B61">
        <v>10057</v>
      </c>
      <c r="C61" t="s">
        <v>303</v>
      </c>
      <c r="D61" t="s">
        <v>300</v>
      </c>
      <c r="E61" s="24">
        <v>15630914</v>
      </c>
      <c r="F61" t="s">
        <v>306</v>
      </c>
      <c r="G61" s="42">
        <v>16.489999999999998</v>
      </c>
      <c r="H61" t="s">
        <v>302</v>
      </c>
      <c r="I61" s="40">
        <v>0.83263888888888893</v>
      </c>
    </row>
    <row r="62" spans="2:9" hidden="1" x14ac:dyDescent="0.25">
      <c r="B62">
        <v>10058</v>
      </c>
      <c r="C62" t="s">
        <v>299</v>
      </c>
      <c r="D62" t="s">
        <v>300</v>
      </c>
      <c r="E62" s="24">
        <v>64471213</v>
      </c>
      <c r="F62" t="s">
        <v>301</v>
      </c>
      <c r="G62" s="42">
        <v>18.12</v>
      </c>
      <c r="H62" t="s">
        <v>307</v>
      </c>
      <c r="I62" s="40">
        <v>0.73263888888888884</v>
      </c>
    </row>
    <row r="63" spans="2:9" hidden="1" x14ac:dyDescent="0.25">
      <c r="B63">
        <v>10059</v>
      </c>
      <c r="C63" t="s">
        <v>299</v>
      </c>
      <c r="D63" t="s">
        <v>304</v>
      </c>
      <c r="E63" s="24">
        <v>70288635</v>
      </c>
      <c r="F63" t="s">
        <v>301</v>
      </c>
      <c r="G63" s="42">
        <v>18.22</v>
      </c>
      <c r="H63" t="s">
        <v>302</v>
      </c>
      <c r="I63" s="40">
        <v>0.66111111111111109</v>
      </c>
    </row>
    <row r="64" spans="2:9" hidden="1" x14ac:dyDescent="0.25">
      <c r="B64">
        <v>10060</v>
      </c>
      <c r="C64" t="s">
        <v>299</v>
      </c>
      <c r="D64" t="s">
        <v>304</v>
      </c>
      <c r="E64" s="24">
        <v>46067931</v>
      </c>
      <c r="F64" t="s">
        <v>301</v>
      </c>
      <c r="G64" s="42">
        <v>18.32</v>
      </c>
      <c r="H64" t="s">
        <v>307</v>
      </c>
      <c r="I64" s="40">
        <v>0.42708333333333331</v>
      </c>
    </row>
    <row r="65" spans="2:9" hidden="1" x14ac:dyDescent="0.25">
      <c r="B65">
        <v>10061</v>
      </c>
      <c r="C65" t="s">
        <v>303</v>
      </c>
      <c r="D65" t="s">
        <v>304</v>
      </c>
      <c r="E65" s="24">
        <v>73400603</v>
      </c>
      <c r="F65" t="s">
        <v>301</v>
      </c>
      <c r="G65" s="42">
        <v>23.77</v>
      </c>
      <c r="H65" t="s">
        <v>302</v>
      </c>
      <c r="I65" s="40">
        <v>0.82847222222222217</v>
      </c>
    </row>
    <row r="66" spans="2:9" hidden="1" x14ac:dyDescent="0.25">
      <c r="B66">
        <v>10062</v>
      </c>
      <c r="C66" t="s">
        <v>299</v>
      </c>
      <c r="D66" t="s">
        <v>300</v>
      </c>
      <c r="E66" s="24">
        <v>31794035</v>
      </c>
      <c r="F66" t="s">
        <v>301</v>
      </c>
      <c r="G66" s="42">
        <v>24.35</v>
      </c>
      <c r="H66" t="s">
        <v>307</v>
      </c>
      <c r="I66" s="40">
        <v>0.63611111111111118</v>
      </c>
    </row>
    <row r="67" spans="2:9" hidden="1" x14ac:dyDescent="0.25">
      <c r="B67">
        <v>10063</v>
      </c>
      <c r="C67" t="s">
        <v>23</v>
      </c>
      <c r="D67" t="s">
        <v>304</v>
      </c>
      <c r="E67" s="24">
        <v>72954240</v>
      </c>
      <c r="F67" t="s">
        <v>306</v>
      </c>
      <c r="G67" s="42">
        <v>20.13</v>
      </c>
      <c r="H67" t="s">
        <v>302</v>
      </c>
      <c r="I67" s="40">
        <v>0.57986111111111105</v>
      </c>
    </row>
    <row r="68" spans="2:9" hidden="1" x14ac:dyDescent="0.25">
      <c r="B68">
        <v>10064</v>
      </c>
      <c r="C68" t="s">
        <v>305</v>
      </c>
      <c r="D68" t="s">
        <v>304</v>
      </c>
      <c r="E68" s="24">
        <v>12364851</v>
      </c>
      <c r="F68" t="s">
        <v>306</v>
      </c>
      <c r="G68" s="42">
        <v>20.77</v>
      </c>
      <c r="H68" t="s">
        <v>302</v>
      </c>
      <c r="I68" s="40">
        <v>0.56527777777777777</v>
      </c>
    </row>
    <row r="69" spans="2:9" hidden="1" x14ac:dyDescent="0.25">
      <c r="B69">
        <v>10065</v>
      </c>
      <c r="C69" t="s">
        <v>305</v>
      </c>
      <c r="D69" t="s">
        <v>304</v>
      </c>
      <c r="E69" s="24">
        <v>19974213</v>
      </c>
      <c r="F69" t="s">
        <v>306</v>
      </c>
      <c r="G69" s="42">
        <v>16.98</v>
      </c>
      <c r="H69" t="s">
        <v>302</v>
      </c>
      <c r="I69" s="40">
        <v>0.80625000000000002</v>
      </c>
    </row>
    <row r="70" spans="2:9" hidden="1" x14ac:dyDescent="0.25">
      <c r="B70">
        <v>10066</v>
      </c>
      <c r="C70" t="s">
        <v>299</v>
      </c>
      <c r="D70" t="s">
        <v>304</v>
      </c>
      <c r="E70" s="24">
        <v>68753569</v>
      </c>
      <c r="F70" t="s">
        <v>306</v>
      </c>
      <c r="G70" s="42">
        <v>19.399999999999999</v>
      </c>
      <c r="H70" t="s">
        <v>307</v>
      </c>
      <c r="I70" s="40">
        <v>0.62638888888888888</v>
      </c>
    </row>
    <row r="71" spans="2:9" hidden="1" x14ac:dyDescent="0.25">
      <c r="B71">
        <v>10067</v>
      </c>
      <c r="C71" t="s">
        <v>299</v>
      </c>
      <c r="D71" t="s">
        <v>300</v>
      </c>
      <c r="E71" s="24">
        <v>77232784</v>
      </c>
      <c r="F71" t="s">
        <v>306</v>
      </c>
      <c r="G71" s="42">
        <v>23.49</v>
      </c>
      <c r="H71" t="s">
        <v>307</v>
      </c>
      <c r="I71" s="40">
        <v>0.16944444444444443</v>
      </c>
    </row>
    <row r="72" spans="2:9" hidden="1" x14ac:dyDescent="0.25">
      <c r="B72">
        <v>10068</v>
      </c>
      <c r="C72" t="s">
        <v>23</v>
      </c>
      <c r="D72" t="s">
        <v>304</v>
      </c>
      <c r="E72" s="24">
        <v>94731015</v>
      </c>
      <c r="F72" t="s">
        <v>301</v>
      </c>
      <c r="G72" s="42">
        <v>15.58</v>
      </c>
      <c r="H72" t="s">
        <v>307</v>
      </c>
      <c r="I72" s="40">
        <v>0.48541666666666666</v>
      </c>
    </row>
    <row r="73" spans="2:9" hidden="1" x14ac:dyDescent="0.25">
      <c r="B73">
        <v>10069</v>
      </c>
      <c r="C73" t="s">
        <v>23</v>
      </c>
      <c r="D73" t="s">
        <v>304</v>
      </c>
      <c r="E73" s="24">
        <v>49007475</v>
      </c>
      <c r="F73" t="s">
        <v>301</v>
      </c>
      <c r="G73" s="42">
        <v>21.94</v>
      </c>
      <c r="H73" t="s">
        <v>302</v>
      </c>
      <c r="I73" s="40">
        <v>0.84652777777777777</v>
      </c>
    </row>
    <row r="74" spans="2:9" hidden="1" x14ac:dyDescent="0.25">
      <c r="B74">
        <v>10070</v>
      </c>
      <c r="C74" t="s">
        <v>23</v>
      </c>
      <c r="D74" t="s">
        <v>304</v>
      </c>
      <c r="E74" s="24">
        <v>71384600</v>
      </c>
      <c r="F74" t="s">
        <v>306</v>
      </c>
      <c r="G74" s="42">
        <v>229.73</v>
      </c>
      <c r="H74" t="s">
        <v>307</v>
      </c>
      <c r="I74" s="40">
        <v>4.2361111111111106E-2</v>
      </c>
    </row>
    <row r="75" spans="2:9" hidden="1" x14ac:dyDescent="0.25">
      <c r="B75">
        <v>10071</v>
      </c>
      <c r="C75" t="s">
        <v>303</v>
      </c>
      <c r="D75" t="s">
        <v>304</v>
      </c>
      <c r="E75" s="24">
        <v>15282110</v>
      </c>
      <c r="F75" t="s">
        <v>301</v>
      </c>
      <c r="G75" s="42">
        <v>16.059999999999999</v>
      </c>
      <c r="H75" t="s">
        <v>307</v>
      </c>
      <c r="I75" s="40">
        <v>0.4381944444444445</v>
      </c>
    </row>
    <row r="76" spans="2:9" hidden="1" x14ac:dyDescent="0.25">
      <c r="B76">
        <v>10072</v>
      </c>
      <c r="C76" t="s">
        <v>23</v>
      </c>
      <c r="D76" t="s">
        <v>304</v>
      </c>
      <c r="E76" s="24">
        <v>87012305</v>
      </c>
      <c r="F76" t="s">
        <v>301</v>
      </c>
      <c r="G76" s="42">
        <v>22.21</v>
      </c>
      <c r="H76" t="s">
        <v>302</v>
      </c>
      <c r="I76" s="40">
        <v>0.41736111111111113</v>
      </c>
    </row>
    <row r="77" spans="2:9" hidden="1" x14ac:dyDescent="0.25">
      <c r="B77">
        <v>10073</v>
      </c>
      <c r="C77" t="s">
        <v>303</v>
      </c>
      <c r="D77" t="s">
        <v>304</v>
      </c>
      <c r="E77" s="24">
        <v>27742544</v>
      </c>
      <c r="F77" t="s">
        <v>306</v>
      </c>
      <c r="G77" s="42">
        <v>21.58</v>
      </c>
      <c r="H77" t="s">
        <v>302</v>
      </c>
      <c r="I77" s="40">
        <v>0</v>
      </c>
    </row>
    <row r="78" spans="2:9" hidden="1" x14ac:dyDescent="0.25">
      <c r="B78">
        <v>10074</v>
      </c>
      <c r="C78" t="s">
        <v>305</v>
      </c>
      <c r="D78" t="s">
        <v>300</v>
      </c>
      <c r="E78" s="24">
        <v>97981670</v>
      </c>
      <c r="F78" t="s">
        <v>306</v>
      </c>
      <c r="G78" s="42">
        <v>16.09</v>
      </c>
      <c r="H78" t="s">
        <v>307</v>
      </c>
      <c r="I78" s="40">
        <v>0.12708333333333333</v>
      </c>
    </row>
    <row r="79" spans="2:9" hidden="1" x14ac:dyDescent="0.25">
      <c r="B79">
        <v>10075</v>
      </c>
      <c r="C79" t="s">
        <v>299</v>
      </c>
      <c r="D79" t="s">
        <v>304</v>
      </c>
      <c r="E79" s="24">
        <v>83670405</v>
      </c>
      <c r="F79" t="s">
        <v>306</v>
      </c>
      <c r="G79" s="42">
        <v>16.100000000000001</v>
      </c>
      <c r="H79" t="s">
        <v>302</v>
      </c>
      <c r="I79" s="40">
        <v>0.42569444444444443</v>
      </c>
    </row>
    <row r="80" spans="2:9" hidden="1" x14ac:dyDescent="0.25">
      <c r="B80">
        <v>10076</v>
      </c>
      <c r="C80" t="s">
        <v>299</v>
      </c>
      <c r="D80" t="s">
        <v>304</v>
      </c>
      <c r="E80" s="24">
        <v>99063530</v>
      </c>
      <c r="F80" t="s">
        <v>301</v>
      </c>
      <c r="G80" s="42">
        <v>15.95</v>
      </c>
      <c r="H80" t="s">
        <v>302</v>
      </c>
      <c r="I80" s="40">
        <v>0</v>
      </c>
    </row>
    <row r="81" spans="2:9" hidden="1" x14ac:dyDescent="0.25">
      <c r="B81">
        <v>10077</v>
      </c>
      <c r="C81" t="s">
        <v>23</v>
      </c>
      <c r="D81" t="s">
        <v>304</v>
      </c>
      <c r="E81" s="24">
        <v>25978103</v>
      </c>
      <c r="F81" t="s">
        <v>306</v>
      </c>
      <c r="G81" s="42">
        <v>17.77</v>
      </c>
      <c r="H81" t="s">
        <v>307</v>
      </c>
      <c r="I81" s="40">
        <v>4.2361111111111106E-2</v>
      </c>
    </row>
    <row r="82" spans="2:9" hidden="1" x14ac:dyDescent="0.25">
      <c r="B82">
        <v>10078</v>
      </c>
      <c r="C82" t="s">
        <v>305</v>
      </c>
      <c r="D82" t="s">
        <v>304</v>
      </c>
      <c r="E82" s="24">
        <v>81824666</v>
      </c>
      <c r="F82" t="s">
        <v>301</v>
      </c>
      <c r="G82" s="42">
        <v>19.3</v>
      </c>
      <c r="H82" t="s">
        <v>302</v>
      </c>
      <c r="I82" s="40">
        <v>0.47499999999999998</v>
      </c>
    </row>
    <row r="83" spans="2:9" hidden="1" x14ac:dyDescent="0.25">
      <c r="B83">
        <v>10079</v>
      </c>
      <c r="C83" t="s">
        <v>303</v>
      </c>
      <c r="D83" t="s">
        <v>300</v>
      </c>
      <c r="E83" s="24">
        <v>86833489</v>
      </c>
      <c r="F83" t="s">
        <v>301</v>
      </c>
      <c r="G83" s="42">
        <v>21.75</v>
      </c>
      <c r="H83" t="s">
        <v>307</v>
      </c>
      <c r="I83" s="40">
        <v>0.43263888888888885</v>
      </c>
    </row>
    <row r="84" spans="2:9" hidden="1" x14ac:dyDescent="0.25">
      <c r="B84">
        <v>10080</v>
      </c>
      <c r="C84" t="s">
        <v>303</v>
      </c>
      <c r="D84" t="s">
        <v>300</v>
      </c>
      <c r="E84" s="24">
        <v>73512800</v>
      </c>
      <c r="F84" t="s">
        <v>301</v>
      </c>
      <c r="G84" s="42">
        <v>20.51</v>
      </c>
      <c r="H84" t="s">
        <v>307</v>
      </c>
      <c r="I84" s="40">
        <v>0.47847222222222219</v>
      </c>
    </row>
    <row r="85" spans="2:9" hidden="1" x14ac:dyDescent="0.25">
      <c r="B85">
        <v>10081</v>
      </c>
      <c r="C85" t="s">
        <v>305</v>
      </c>
      <c r="D85" t="s">
        <v>304</v>
      </c>
      <c r="E85" s="24">
        <v>11673210</v>
      </c>
      <c r="F85" t="s">
        <v>301</v>
      </c>
      <c r="G85" s="42">
        <v>16.14</v>
      </c>
      <c r="H85" t="s">
        <v>302</v>
      </c>
      <c r="I85" s="40">
        <v>0.16944444444444443</v>
      </c>
    </row>
    <row r="86" spans="2:9" x14ac:dyDescent="0.25">
      <c r="B86">
        <v>10082</v>
      </c>
      <c r="C86" t="s">
        <v>303</v>
      </c>
      <c r="D86" t="s">
        <v>300</v>
      </c>
      <c r="E86" s="24">
        <v>76787805</v>
      </c>
      <c r="F86" t="s">
        <v>306</v>
      </c>
      <c r="G86" s="42">
        <v>157.76</v>
      </c>
      <c r="H86" t="s">
        <v>307</v>
      </c>
      <c r="I86" s="40">
        <v>0.79305555555555562</v>
      </c>
    </row>
    <row r="87" spans="2:9" hidden="1" x14ac:dyDescent="0.25">
      <c r="B87">
        <v>10083</v>
      </c>
      <c r="C87" t="s">
        <v>23</v>
      </c>
      <c r="D87" t="s">
        <v>304</v>
      </c>
      <c r="E87" s="24">
        <v>34610946</v>
      </c>
      <c r="F87" t="s">
        <v>301</v>
      </c>
      <c r="G87" s="42">
        <v>21.55</v>
      </c>
      <c r="H87" t="s">
        <v>307</v>
      </c>
      <c r="I87" s="40">
        <v>0.38124999999999998</v>
      </c>
    </row>
    <row r="88" spans="2:9" hidden="1" x14ac:dyDescent="0.25">
      <c r="B88">
        <v>10084</v>
      </c>
      <c r="C88" t="s">
        <v>305</v>
      </c>
      <c r="D88" t="s">
        <v>300</v>
      </c>
      <c r="E88" s="24">
        <v>69586073</v>
      </c>
      <c r="F88" t="s">
        <v>301</v>
      </c>
      <c r="G88" s="42">
        <v>21.85</v>
      </c>
      <c r="H88" t="s">
        <v>302</v>
      </c>
      <c r="I88" s="40">
        <v>0.51666666666666672</v>
      </c>
    </row>
    <row r="89" spans="2:9" hidden="1" x14ac:dyDescent="0.25">
      <c r="B89">
        <v>10085</v>
      </c>
      <c r="C89" t="s">
        <v>299</v>
      </c>
      <c r="D89" t="s">
        <v>304</v>
      </c>
      <c r="E89" s="24">
        <v>87017416</v>
      </c>
      <c r="F89" t="s">
        <v>301</v>
      </c>
      <c r="G89" s="42">
        <v>21.7</v>
      </c>
      <c r="H89" t="s">
        <v>302</v>
      </c>
      <c r="I89" s="40">
        <v>0.56458333333333333</v>
      </c>
    </row>
    <row r="90" spans="2:9" hidden="1" x14ac:dyDescent="0.25">
      <c r="B90">
        <v>10086</v>
      </c>
      <c r="C90" t="s">
        <v>299</v>
      </c>
      <c r="D90" t="s">
        <v>300</v>
      </c>
      <c r="E90" s="24">
        <v>37371293</v>
      </c>
      <c r="F90" t="s">
        <v>301</v>
      </c>
      <c r="G90" s="42">
        <v>20.309999999999999</v>
      </c>
      <c r="H90" t="s">
        <v>307</v>
      </c>
      <c r="I90" s="40">
        <v>0.80972222222222223</v>
      </c>
    </row>
    <row r="91" spans="2:9" hidden="1" x14ac:dyDescent="0.25">
      <c r="B91">
        <v>10087</v>
      </c>
      <c r="C91" t="s">
        <v>299</v>
      </c>
      <c r="D91" t="s">
        <v>304</v>
      </c>
      <c r="E91" s="24">
        <v>27497600</v>
      </c>
      <c r="F91" t="s">
        <v>306</v>
      </c>
      <c r="G91" s="42">
        <v>23.62</v>
      </c>
      <c r="H91" t="s">
        <v>307</v>
      </c>
      <c r="I91" s="40">
        <v>0.93055555555555547</v>
      </c>
    </row>
    <row r="92" spans="2:9" hidden="1" x14ac:dyDescent="0.25">
      <c r="B92">
        <v>10088</v>
      </c>
      <c r="C92" t="s">
        <v>299</v>
      </c>
      <c r="D92" t="s">
        <v>304</v>
      </c>
      <c r="E92" s="24">
        <v>29510284</v>
      </c>
      <c r="F92" t="s">
        <v>301</v>
      </c>
      <c r="G92" s="42">
        <v>216.37</v>
      </c>
      <c r="H92" t="s">
        <v>307</v>
      </c>
      <c r="I92" s="40">
        <v>0.43055555555555558</v>
      </c>
    </row>
    <row r="93" spans="2:9" hidden="1" x14ac:dyDescent="0.25">
      <c r="B93">
        <v>10089</v>
      </c>
      <c r="C93" t="s">
        <v>305</v>
      </c>
      <c r="D93" t="s">
        <v>300</v>
      </c>
      <c r="E93" s="24">
        <v>40878208</v>
      </c>
      <c r="F93" t="s">
        <v>301</v>
      </c>
      <c r="G93" s="42">
        <v>21.99</v>
      </c>
      <c r="H93" t="s">
        <v>302</v>
      </c>
      <c r="I93" s="40">
        <v>0.12708333333333333</v>
      </c>
    </row>
    <row r="94" spans="2:9" hidden="1" x14ac:dyDescent="0.25">
      <c r="B94">
        <v>10090</v>
      </c>
      <c r="C94" t="s">
        <v>303</v>
      </c>
      <c r="D94" t="s">
        <v>304</v>
      </c>
      <c r="E94" s="24">
        <v>83375454</v>
      </c>
      <c r="F94" t="s">
        <v>306</v>
      </c>
      <c r="G94" s="42">
        <v>18.2</v>
      </c>
      <c r="H94" t="s">
        <v>302</v>
      </c>
      <c r="I94" s="40">
        <v>0.21180555555555555</v>
      </c>
    </row>
    <row r="95" spans="2:9" hidden="1" x14ac:dyDescent="0.25">
      <c r="B95">
        <v>10091</v>
      </c>
      <c r="C95" t="s">
        <v>299</v>
      </c>
      <c r="D95" t="s">
        <v>304</v>
      </c>
      <c r="E95" s="24">
        <v>61236522</v>
      </c>
      <c r="F95" t="s">
        <v>306</v>
      </c>
      <c r="G95" s="42">
        <v>17.309999999999999</v>
      </c>
      <c r="H95" t="s">
        <v>307</v>
      </c>
      <c r="I95" s="40">
        <v>0</v>
      </c>
    </row>
    <row r="96" spans="2:9" hidden="1" x14ac:dyDescent="0.25">
      <c r="B96">
        <v>10092</v>
      </c>
      <c r="C96" t="s">
        <v>303</v>
      </c>
      <c r="D96" t="s">
        <v>304</v>
      </c>
      <c r="E96" s="24">
        <v>68788857</v>
      </c>
      <c r="F96" t="s">
        <v>301</v>
      </c>
      <c r="G96" s="42">
        <v>23.94</v>
      </c>
      <c r="H96" t="s">
        <v>307</v>
      </c>
      <c r="I96" s="40">
        <v>0.67222222222222217</v>
      </c>
    </row>
    <row r="97" spans="2:9" x14ac:dyDescent="0.25">
      <c r="B97">
        <v>10093</v>
      </c>
      <c r="C97" t="s">
        <v>303</v>
      </c>
      <c r="D97" t="s">
        <v>300</v>
      </c>
      <c r="E97" s="24">
        <v>58309878</v>
      </c>
      <c r="F97" t="s">
        <v>306</v>
      </c>
      <c r="G97" s="42">
        <v>174.25</v>
      </c>
      <c r="H97" t="s">
        <v>307</v>
      </c>
      <c r="I97" s="40">
        <v>0.7715277777777777</v>
      </c>
    </row>
    <row r="98" spans="2:9" hidden="1" x14ac:dyDescent="0.25">
      <c r="B98">
        <v>10094</v>
      </c>
      <c r="C98" t="s">
        <v>303</v>
      </c>
      <c r="D98" t="s">
        <v>300</v>
      </c>
      <c r="E98" s="24">
        <v>84324439</v>
      </c>
      <c r="F98" t="s">
        <v>301</v>
      </c>
      <c r="G98" s="42">
        <v>20.260000000000002</v>
      </c>
      <c r="H98" t="s">
        <v>302</v>
      </c>
      <c r="I98" s="40">
        <v>0.16944444444444443</v>
      </c>
    </row>
    <row r="99" spans="2:9" hidden="1" x14ac:dyDescent="0.25">
      <c r="B99">
        <v>10095</v>
      </c>
      <c r="C99" t="s">
        <v>305</v>
      </c>
      <c r="D99" t="s">
        <v>304</v>
      </c>
      <c r="E99" s="24">
        <v>90647889</v>
      </c>
      <c r="F99" t="s">
        <v>301</v>
      </c>
      <c r="G99" s="42">
        <v>18.73</v>
      </c>
      <c r="H99" t="s">
        <v>302</v>
      </c>
      <c r="I99" s="40">
        <v>0</v>
      </c>
    </row>
    <row r="100" spans="2:9" hidden="1" x14ac:dyDescent="0.25">
      <c r="B100">
        <v>10096</v>
      </c>
      <c r="C100" t="s">
        <v>305</v>
      </c>
      <c r="D100" t="s">
        <v>300</v>
      </c>
      <c r="E100" s="24">
        <v>31225474</v>
      </c>
      <c r="F100" t="s">
        <v>301</v>
      </c>
      <c r="G100" s="42">
        <v>22.88</v>
      </c>
      <c r="H100" t="s">
        <v>307</v>
      </c>
      <c r="I100" s="40">
        <v>0.54791666666666672</v>
      </c>
    </row>
    <row r="101" spans="2:9" hidden="1" x14ac:dyDescent="0.25">
      <c r="B101">
        <v>10097</v>
      </c>
      <c r="C101" t="s">
        <v>303</v>
      </c>
      <c r="D101" t="s">
        <v>300</v>
      </c>
      <c r="E101" s="24">
        <v>79286039</v>
      </c>
      <c r="F101" t="s">
        <v>301</v>
      </c>
      <c r="G101" s="42">
        <v>19.149999999999999</v>
      </c>
      <c r="H101" t="s">
        <v>302</v>
      </c>
      <c r="I101" s="40">
        <v>0.61388888888888882</v>
      </c>
    </row>
    <row r="102" spans="2:9" hidden="1" x14ac:dyDescent="0.25">
      <c r="B102">
        <v>10098</v>
      </c>
      <c r="C102" t="s">
        <v>23</v>
      </c>
      <c r="D102" t="s">
        <v>304</v>
      </c>
      <c r="E102" s="24">
        <v>69628094</v>
      </c>
      <c r="F102" t="s">
        <v>306</v>
      </c>
      <c r="G102" s="42">
        <v>15.33</v>
      </c>
      <c r="H102" t="s">
        <v>307</v>
      </c>
      <c r="I102" s="40">
        <v>4.2361111111111106E-2</v>
      </c>
    </row>
    <row r="103" spans="2:9" hidden="1" x14ac:dyDescent="0.25">
      <c r="B103">
        <v>10099</v>
      </c>
      <c r="C103" t="s">
        <v>303</v>
      </c>
      <c r="D103" t="s">
        <v>300</v>
      </c>
      <c r="E103" s="24">
        <v>19891764</v>
      </c>
      <c r="F103" t="s">
        <v>301</v>
      </c>
      <c r="G103" s="42">
        <v>20.82</v>
      </c>
      <c r="H103" t="s">
        <v>302</v>
      </c>
      <c r="I103" s="40">
        <v>0.75069444444444444</v>
      </c>
    </row>
    <row r="104" spans="2:9" hidden="1" x14ac:dyDescent="0.25">
      <c r="B104">
        <v>10100</v>
      </c>
      <c r="C104" t="s">
        <v>303</v>
      </c>
      <c r="D104" t="s">
        <v>304</v>
      </c>
      <c r="E104" s="24">
        <v>21992857</v>
      </c>
      <c r="F104" t="s">
        <v>301</v>
      </c>
      <c r="G104" s="42">
        <v>20.61</v>
      </c>
      <c r="H104" t="s">
        <v>302</v>
      </c>
      <c r="I104" s="40">
        <v>0.77013888888888893</v>
      </c>
    </row>
    <row r="105" spans="2:9" hidden="1" x14ac:dyDescent="0.25">
      <c r="B105">
        <v>10101</v>
      </c>
      <c r="C105" t="s">
        <v>299</v>
      </c>
      <c r="D105" t="s">
        <v>304</v>
      </c>
      <c r="E105" s="24">
        <v>40572972</v>
      </c>
      <c r="F105" t="s">
        <v>301</v>
      </c>
      <c r="G105" s="42">
        <v>16.43</v>
      </c>
      <c r="H105" t="s">
        <v>302</v>
      </c>
      <c r="I105" s="40">
        <v>0.47430555555555554</v>
      </c>
    </row>
    <row r="106" spans="2:9" hidden="1" x14ac:dyDescent="0.25">
      <c r="B106">
        <v>10102</v>
      </c>
      <c r="C106" t="s">
        <v>303</v>
      </c>
      <c r="D106" t="s">
        <v>304</v>
      </c>
      <c r="E106" s="24">
        <v>80218197</v>
      </c>
      <c r="F106" t="s">
        <v>301</v>
      </c>
      <c r="G106" s="42">
        <v>21.1</v>
      </c>
      <c r="H106" t="s">
        <v>302</v>
      </c>
      <c r="I106" s="40">
        <v>8.4722222222222213E-2</v>
      </c>
    </row>
    <row r="107" spans="2:9" hidden="1" x14ac:dyDescent="0.25">
      <c r="B107">
        <v>10103</v>
      </c>
      <c r="C107" t="s">
        <v>305</v>
      </c>
      <c r="D107" t="s">
        <v>300</v>
      </c>
      <c r="E107" s="24">
        <v>72072353</v>
      </c>
      <c r="F107" t="s">
        <v>306</v>
      </c>
      <c r="G107" s="42">
        <v>21.64</v>
      </c>
      <c r="H107" t="s">
        <v>307</v>
      </c>
      <c r="I107" s="40">
        <v>0.94444444444444453</v>
      </c>
    </row>
    <row r="108" spans="2:9" hidden="1" x14ac:dyDescent="0.25">
      <c r="B108">
        <v>10104</v>
      </c>
      <c r="C108" t="s">
        <v>303</v>
      </c>
      <c r="D108" t="s">
        <v>300</v>
      </c>
      <c r="E108" s="24">
        <v>44250706</v>
      </c>
      <c r="F108" t="s">
        <v>306</v>
      </c>
      <c r="G108" s="42">
        <v>18.059999999999999</v>
      </c>
      <c r="H108" t="s">
        <v>307</v>
      </c>
      <c r="I108" s="40">
        <v>0.66666666666666663</v>
      </c>
    </row>
    <row r="109" spans="2:9" hidden="1" x14ac:dyDescent="0.25">
      <c r="B109">
        <v>10105</v>
      </c>
      <c r="C109" t="s">
        <v>299</v>
      </c>
      <c r="D109" t="s">
        <v>304</v>
      </c>
      <c r="E109" s="24">
        <v>31062653</v>
      </c>
      <c r="F109" t="s">
        <v>301</v>
      </c>
      <c r="G109" s="42">
        <v>19.350000000000001</v>
      </c>
      <c r="H109" t="s">
        <v>307</v>
      </c>
      <c r="I109" s="40">
        <v>0.42083333333333334</v>
      </c>
    </row>
    <row r="110" spans="2:9" hidden="1" x14ac:dyDescent="0.25">
      <c r="B110">
        <v>10106</v>
      </c>
      <c r="C110" t="s">
        <v>305</v>
      </c>
      <c r="D110" t="s">
        <v>304</v>
      </c>
      <c r="E110" s="24">
        <v>84047393</v>
      </c>
      <c r="F110" t="s">
        <v>301</v>
      </c>
      <c r="G110" s="42">
        <v>23.7</v>
      </c>
      <c r="H110" t="s">
        <v>302</v>
      </c>
      <c r="I110" s="40">
        <v>0.79305555555555562</v>
      </c>
    </row>
    <row r="111" spans="2:9" hidden="1" x14ac:dyDescent="0.25">
      <c r="B111">
        <v>10107</v>
      </c>
      <c r="C111" t="s">
        <v>305</v>
      </c>
      <c r="D111" t="s">
        <v>304</v>
      </c>
      <c r="E111" s="24">
        <v>59891368</v>
      </c>
      <c r="F111" t="s">
        <v>301</v>
      </c>
      <c r="G111" s="42">
        <v>18.93</v>
      </c>
      <c r="H111" t="s">
        <v>307</v>
      </c>
      <c r="I111" s="40">
        <v>0.38124999999999998</v>
      </c>
    </row>
    <row r="112" spans="2:9" hidden="1" x14ac:dyDescent="0.25">
      <c r="B112">
        <v>10108</v>
      </c>
      <c r="C112" t="s">
        <v>305</v>
      </c>
      <c r="D112" t="s">
        <v>304</v>
      </c>
      <c r="E112" s="24">
        <v>47234209</v>
      </c>
      <c r="F112" t="s">
        <v>306</v>
      </c>
      <c r="G112" s="42">
        <v>16.829999999999998</v>
      </c>
      <c r="H112" t="s">
        <v>307</v>
      </c>
      <c r="I112" s="40">
        <v>0.68055555555555547</v>
      </c>
    </row>
    <row r="113" spans="2:9" hidden="1" x14ac:dyDescent="0.25">
      <c r="B113">
        <v>10109</v>
      </c>
      <c r="C113" t="s">
        <v>303</v>
      </c>
      <c r="D113" t="s">
        <v>304</v>
      </c>
      <c r="E113" s="24">
        <v>47893510</v>
      </c>
      <c r="F113" t="s">
        <v>301</v>
      </c>
      <c r="G113" s="42">
        <v>22.19</v>
      </c>
      <c r="H113" t="s">
        <v>307</v>
      </c>
      <c r="I113" s="40">
        <v>0.78611111111111109</v>
      </c>
    </row>
    <row r="114" spans="2:9" hidden="1" x14ac:dyDescent="0.25">
      <c r="B114">
        <v>10110</v>
      </c>
      <c r="C114" t="s">
        <v>303</v>
      </c>
      <c r="D114" t="s">
        <v>304</v>
      </c>
      <c r="E114" s="24">
        <v>23513829</v>
      </c>
      <c r="F114" t="s">
        <v>301</v>
      </c>
      <c r="G114" s="42">
        <v>23.9</v>
      </c>
      <c r="H114" t="s">
        <v>307</v>
      </c>
      <c r="I114" s="40">
        <v>0.81944444444444453</v>
      </c>
    </row>
    <row r="115" spans="2:9" hidden="1" x14ac:dyDescent="0.25">
      <c r="B115">
        <v>10111</v>
      </c>
      <c r="C115" t="s">
        <v>299</v>
      </c>
      <c r="D115" t="s">
        <v>304</v>
      </c>
      <c r="E115" s="24">
        <v>20993720</v>
      </c>
      <c r="F115" t="s">
        <v>301</v>
      </c>
      <c r="G115" s="42">
        <v>17.47</v>
      </c>
      <c r="H115" t="s">
        <v>302</v>
      </c>
      <c r="I115" s="40">
        <v>0.45347222222222222</v>
      </c>
    </row>
    <row r="116" spans="2:9" hidden="1" x14ac:dyDescent="0.25">
      <c r="B116">
        <v>10112</v>
      </c>
      <c r="C116" t="s">
        <v>303</v>
      </c>
      <c r="D116" t="s">
        <v>304</v>
      </c>
      <c r="E116" s="24">
        <v>58724265</v>
      </c>
      <c r="F116" t="s">
        <v>306</v>
      </c>
      <c r="G116" s="42">
        <v>209.37</v>
      </c>
      <c r="H116" t="s">
        <v>307</v>
      </c>
      <c r="I116" s="40">
        <v>0.84097222222222223</v>
      </c>
    </row>
    <row r="117" spans="2:9" hidden="1" x14ac:dyDescent="0.25">
      <c r="B117">
        <v>10113</v>
      </c>
      <c r="C117" t="s">
        <v>305</v>
      </c>
      <c r="D117" t="s">
        <v>304</v>
      </c>
      <c r="E117" s="24">
        <v>47687764</v>
      </c>
      <c r="F117" t="s">
        <v>301</v>
      </c>
      <c r="G117" s="43">
        <v>18</v>
      </c>
      <c r="H117" t="s">
        <v>302</v>
      </c>
      <c r="I117" s="40">
        <v>0.33888888888888885</v>
      </c>
    </row>
    <row r="118" spans="2:9" hidden="1" x14ac:dyDescent="0.25">
      <c r="B118">
        <v>10114</v>
      </c>
      <c r="C118" t="s">
        <v>299</v>
      </c>
      <c r="D118" t="s">
        <v>304</v>
      </c>
      <c r="E118" s="24">
        <v>53008101</v>
      </c>
      <c r="F118" t="s">
        <v>301</v>
      </c>
      <c r="G118" s="42">
        <v>22.83</v>
      </c>
      <c r="H118" t="s">
        <v>307</v>
      </c>
      <c r="I118" s="40">
        <v>0.4284722222222222</v>
      </c>
    </row>
    <row r="119" spans="2:9" hidden="1" x14ac:dyDescent="0.25">
      <c r="B119">
        <v>10115</v>
      </c>
      <c r="C119" t="s">
        <v>299</v>
      </c>
      <c r="D119" t="s">
        <v>304</v>
      </c>
      <c r="E119" s="24">
        <v>68494188</v>
      </c>
      <c r="F119" t="s">
        <v>306</v>
      </c>
      <c r="G119" s="42">
        <v>20.309999999999999</v>
      </c>
      <c r="H119" t="s">
        <v>302</v>
      </c>
      <c r="I119" s="40">
        <v>0.6069444444444444</v>
      </c>
    </row>
    <row r="120" spans="2:9" hidden="1" x14ac:dyDescent="0.25">
      <c r="B120">
        <v>10116</v>
      </c>
      <c r="C120" t="s">
        <v>23</v>
      </c>
      <c r="D120" t="s">
        <v>300</v>
      </c>
      <c r="E120" s="24">
        <v>40357817</v>
      </c>
      <c r="F120" t="s">
        <v>301</v>
      </c>
      <c r="G120" s="42">
        <v>22.06</v>
      </c>
      <c r="H120" t="s">
        <v>302</v>
      </c>
      <c r="I120" s="40">
        <v>0.46319444444444446</v>
      </c>
    </row>
    <row r="121" spans="2:9" hidden="1" x14ac:dyDescent="0.25">
      <c r="B121">
        <v>10117</v>
      </c>
      <c r="C121" t="s">
        <v>305</v>
      </c>
      <c r="D121" t="s">
        <v>300</v>
      </c>
      <c r="E121" s="24">
        <v>91328383</v>
      </c>
      <c r="F121" t="s">
        <v>301</v>
      </c>
      <c r="G121" s="42">
        <v>15.22</v>
      </c>
      <c r="H121" t="s">
        <v>307</v>
      </c>
      <c r="I121" s="40">
        <v>0.44374999999999998</v>
      </c>
    </row>
    <row r="122" spans="2:9" hidden="1" x14ac:dyDescent="0.25">
      <c r="B122">
        <v>10118</v>
      </c>
      <c r="C122" t="s">
        <v>23</v>
      </c>
      <c r="D122" t="s">
        <v>300</v>
      </c>
      <c r="E122" s="24">
        <v>51497241</v>
      </c>
      <c r="F122" t="s">
        <v>301</v>
      </c>
      <c r="G122" s="42">
        <v>20.6</v>
      </c>
      <c r="H122" t="s">
        <v>302</v>
      </c>
      <c r="I122" s="40">
        <v>0.8652777777777777</v>
      </c>
    </row>
    <row r="123" spans="2:9" hidden="1" x14ac:dyDescent="0.25">
      <c r="B123">
        <v>10119</v>
      </c>
      <c r="C123" t="s">
        <v>299</v>
      </c>
      <c r="D123" t="s">
        <v>304</v>
      </c>
      <c r="E123" s="24">
        <v>42829269</v>
      </c>
      <c r="F123" t="s">
        <v>301</v>
      </c>
      <c r="G123" s="42">
        <v>18.25</v>
      </c>
      <c r="H123" t="s">
        <v>302</v>
      </c>
      <c r="I123" s="40">
        <v>0.86250000000000004</v>
      </c>
    </row>
    <row r="124" spans="2:9" hidden="1" x14ac:dyDescent="0.25">
      <c r="B124">
        <v>10120</v>
      </c>
      <c r="C124" t="s">
        <v>299</v>
      </c>
      <c r="D124" t="s">
        <v>304</v>
      </c>
      <c r="E124" s="24">
        <v>56174714</v>
      </c>
      <c r="F124" t="s">
        <v>301</v>
      </c>
      <c r="G124" s="42">
        <v>174.18</v>
      </c>
      <c r="H124" t="s">
        <v>307</v>
      </c>
      <c r="I124" s="40">
        <v>0.52916666666666667</v>
      </c>
    </row>
    <row r="125" spans="2:9" hidden="1" x14ac:dyDescent="0.25">
      <c r="B125">
        <v>10121</v>
      </c>
      <c r="C125" t="s">
        <v>305</v>
      </c>
      <c r="D125" t="s">
        <v>304</v>
      </c>
      <c r="E125" s="24">
        <v>17210514</v>
      </c>
      <c r="F125" t="s">
        <v>306</v>
      </c>
      <c r="G125" s="42">
        <v>19.579999999999998</v>
      </c>
      <c r="H125" t="s">
        <v>302</v>
      </c>
      <c r="I125" s="40">
        <v>0.93819444444444444</v>
      </c>
    </row>
    <row r="126" spans="2:9" hidden="1" x14ac:dyDescent="0.25">
      <c r="B126">
        <v>10122</v>
      </c>
      <c r="C126" t="s">
        <v>303</v>
      </c>
      <c r="D126" t="s">
        <v>300</v>
      </c>
      <c r="E126" s="24">
        <v>40504819</v>
      </c>
      <c r="F126" t="s">
        <v>301</v>
      </c>
      <c r="G126" s="42">
        <v>17.91</v>
      </c>
      <c r="H126" t="s">
        <v>307</v>
      </c>
      <c r="I126" s="40">
        <v>0.80138888888888893</v>
      </c>
    </row>
    <row r="127" spans="2:9" hidden="1" x14ac:dyDescent="0.25">
      <c r="B127">
        <v>10123</v>
      </c>
      <c r="C127" t="s">
        <v>303</v>
      </c>
      <c r="D127" t="s">
        <v>304</v>
      </c>
      <c r="E127" s="24">
        <v>58186991</v>
      </c>
      <c r="F127" t="s">
        <v>301</v>
      </c>
      <c r="G127" s="42">
        <v>22.9</v>
      </c>
      <c r="H127" t="s">
        <v>307</v>
      </c>
      <c r="I127" s="40">
        <v>0.51111111111111118</v>
      </c>
    </row>
    <row r="128" spans="2:9" hidden="1" x14ac:dyDescent="0.25">
      <c r="B128">
        <v>10124</v>
      </c>
      <c r="C128" t="s">
        <v>305</v>
      </c>
      <c r="D128" t="s">
        <v>300</v>
      </c>
      <c r="E128" s="24">
        <v>46376047</v>
      </c>
      <c r="F128" t="s">
        <v>301</v>
      </c>
      <c r="G128" s="42">
        <v>22.26</v>
      </c>
      <c r="H128" t="s">
        <v>307</v>
      </c>
      <c r="I128" s="40">
        <v>0.74305555555555547</v>
      </c>
    </row>
    <row r="129" spans="2:9" hidden="1" x14ac:dyDescent="0.25">
      <c r="B129">
        <v>10125</v>
      </c>
      <c r="C129" t="s">
        <v>23</v>
      </c>
      <c r="D129" t="s">
        <v>304</v>
      </c>
      <c r="E129" s="24">
        <v>95760408</v>
      </c>
      <c r="F129" t="s">
        <v>301</v>
      </c>
      <c r="G129" s="42">
        <v>19.04</v>
      </c>
      <c r="H129" t="s">
        <v>307</v>
      </c>
      <c r="I129" s="40">
        <v>0.64097222222222217</v>
      </c>
    </row>
    <row r="130" spans="2:9" hidden="1" x14ac:dyDescent="0.25">
      <c r="B130">
        <v>10126</v>
      </c>
      <c r="C130" t="s">
        <v>299</v>
      </c>
      <c r="D130" t="s">
        <v>304</v>
      </c>
      <c r="E130" s="24">
        <v>73024614</v>
      </c>
      <c r="F130" t="s">
        <v>301</v>
      </c>
      <c r="G130" s="42">
        <v>17.420000000000002</v>
      </c>
      <c r="H130" t="s">
        <v>302</v>
      </c>
      <c r="I130" s="40">
        <v>0.21180555555555555</v>
      </c>
    </row>
    <row r="131" spans="2:9" hidden="1" x14ac:dyDescent="0.25">
      <c r="B131">
        <v>10127</v>
      </c>
      <c r="C131" t="s">
        <v>303</v>
      </c>
      <c r="D131" t="s">
        <v>300</v>
      </c>
      <c r="E131" s="24">
        <v>63167563</v>
      </c>
      <c r="F131" t="s">
        <v>301</v>
      </c>
      <c r="G131" s="42">
        <v>18.54</v>
      </c>
      <c r="H131" t="s">
        <v>307</v>
      </c>
      <c r="I131" s="40">
        <v>0.8125</v>
      </c>
    </row>
    <row r="132" spans="2:9" hidden="1" x14ac:dyDescent="0.25">
      <c r="B132">
        <v>10128</v>
      </c>
      <c r="C132" t="s">
        <v>305</v>
      </c>
      <c r="D132" t="s">
        <v>304</v>
      </c>
      <c r="E132" s="24">
        <v>83800724</v>
      </c>
      <c r="F132" t="s">
        <v>301</v>
      </c>
      <c r="G132" s="42">
        <v>19.739999999999998</v>
      </c>
      <c r="H132" t="s">
        <v>302</v>
      </c>
      <c r="I132" s="40">
        <v>0.53402777777777777</v>
      </c>
    </row>
    <row r="133" spans="2:9" hidden="1" x14ac:dyDescent="0.25">
      <c r="B133">
        <v>10129</v>
      </c>
      <c r="C133" t="s">
        <v>303</v>
      </c>
      <c r="D133" t="s">
        <v>304</v>
      </c>
      <c r="E133" s="24">
        <v>11739665</v>
      </c>
      <c r="F133" t="s">
        <v>301</v>
      </c>
      <c r="G133" s="42">
        <v>22.03</v>
      </c>
      <c r="H133" t="s">
        <v>302</v>
      </c>
      <c r="I133" s="40">
        <v>0.61736111111111114</v>
      </c>
    </row>
    <row r="134" spans="2:9" x14ac:dyDescent="0.25">
      <c r="B134">
        <v>10130</v>
      </c>
      <c r="C134" t="s">
        <v>303</v>
      </c>
      <c r="D134" t="s">
        <v>300</v>
      </c>
      <c r="E134" s="24">
        <v>74393415</v>
      </c>
      <c r="F134" t="s">
        <v>301</v>
      </c>
      <c r="G134" s="42">
        <v>236.49</v>
      </c>
      <c r="H134" t="s">
        <v>307</v>
      </c>
      <c r="I134" s="40">
        <v>0.68333333333333324</v>
      </c>
    </row>
    <row r="135" spans="2:9" hidden="1" x14ac:dyDescent="0.25">
      <c r="B135">
        <v>10131</v>
      </c>
      <c r="C135" t="s">
        <v>23</v>
      </c>
      <c r="D135" t="s">
        <v>300</v>
      </c>
      <c r="E135" s="24">
        <v>30372359</v>
      </c>
      <c r="F135" t="s">
        <v>306</v>
      </c>
      <c r="G135" s="42">
        <v>19.3</v>
      </c>
      <c r="H135" t="s">
        <v>302</v>
      </c>
      <c r="I135" s="40">
        <v>0.70833333333333337</v>
      </c>
    </row>
    <row r="136" spans="2:9" hidden="1" x14ac:dyDescent="0.25">
      <c r="B136">
        <v>10132</v>
      </c>
      <c r="C136" t="s">
        <v>299</v>
      </c>
      <c r="D136" t="s">
        <v>304</v>
      </c>
      <c r="E136" s="24">
        <v>47768495</v>
      </c>
      <c r="F136" t="s">
        <v>306</v>
      </c>
      <c r="G136" s="42">
        <v>23.73</v>
      </c>
      <c r="H136" t="s">
        <v>302</v>
      </c>
      <c r="I136" s="40">
        <v>0.70625000000000004</v>
      </c>
    </row>
    <row r="137" spans="2:9" hidden="1" x14ac:dyDescent="0.25">
      <c r="B137">
        <v>10133</v>
      </c>
      <c r="C137" t="s">
        <v>303</v>
      </c>
      <c r="D137" t="s">
        <v>300</v>
      </c>
      <c r="E137" s="24">
        <v>74154714</v>
      </c>
      <c r="F137" t="s">
        <v>301</v>
      </c>
      <c r="G137" s="42">
        <v>19.96</v>
      </c>
      <c r="H137" t="s">
        <v>307</v>
      </c>
      <c r="I137" s="40">
        <v>0.70138888888888884</v>
      </c>
    </row>
    <row r="138" spans="2:9" hidden="1" x14ac:dyDescent="0.25">
      <c r="B138">
        <v>10134</v>
      </c>
      <c r="C138" t="s">
        <v>299</v>
      </c>
      <c r="D138" t="s">
        <v>304</v>
      </c>
      <c r="E138" s="24">
        <v>33525138</v>
      </c>
      <c r="F138" t="s">
        <v>301</v>
      </c>
      <c r="G138" s="42">
        <v>20.75</v>
      </c>
      <c r="H138" t="s">
        <v>302</v>
      </c>
      <c r="I138" s="40">
        <v>0.62638888888888888</v>
      </c>
    </row>
    <row r="139" spans="2:9" hidden="1" x14ac:dyDescent="0.25">
      <c r="B139">
        <v>10135</v>
      </c>
      <c r="C139" t="s">
        <v>23</v>
      </c>
      <c r="D139" t="s">
        <v>300</v>
      </c>
      <c r="E139" s="24">
        <v>84542864</v>
      </c>
      <c r="F139" t="s">
        <v>301</v>
      </c>
      <c r="G139" s="42">
        <v>22.37</v>
      </c>
      <c r="H139" t="s">
        <v>302</v>
      </c>
      <c r="I139" s="40">
        <v>0.33888888888888885</v>
      </c>
    </row>
    <row r="140" spans="2:9" hidden="1" x14ac:dyDescent="0.25">
      <c r="B140">
        <v>10136</v>
      </c>
      <c r="C140" t="s">
        <v>303</v>
      </c>
      <c r="D140" t="s">
        <v>304</v>
      </c>
      <c r="E140" s="24">
        <v>24537107</v>
      </c>
      <c r="F140" t="s">
        <v>306</v>
      </c>
      <c r="G140" s="42">
        <v>24.03</v>
      </c>
      <c r="H140" t="s">
        <v>302</v>
      </c>
      <c r="I140" s="40">
        <v>0.4680555555555555</v>
      </c>
    </row>
    <row r="141" spans="2:9" hidden="1" x14ac:dyDescent="0.25">
      <c r="B141">
        <v>10137</v>
      </c>
      <c r="C141" t="s">
        <v>303</v>
      </c>
      <c r="D141" t="s">
        <v>304</v>
      </c>
      <c r="E141" s="24">
        <v>74241899</v>
      </c>
      <c r="F141" t="s">
        <v>301</v>
      </c>
      <c r="G141" s="42">
        <v>24.59</v>
      </c>
      <c r="H141" t="s">
        <v>302</v>
      </c>
      <c r="I141" s="40">
        <v>0.16944444444444443</v>
      </c>
    </row>
    <row r="142" spans="2:9" x14ac:dyDescent="0.25">
      <c r="B142">
        <v>10138</v>
      </c>
      <c r="C142" t="s">
        <v>303</v>
      </c>
      <c r="D142" t="s">
        <v>300</v>
      </c>
      <c r="E142" s="24">
        <v>33200655</v>
      </c>
      <c r="F142" t="s">
        <v>306</v>
      </c>
      <c r="G142" s="42">
        <v>155.91</v>
      </c>
      <c r="H142" t="s">
        <v>307</v>
      </c>
      <c r="I142" s="40">
        <v>0.77638888888888891</v>
      </c>
    </row>
    <row r="143" spans="2:9" hidden="1" x14ac:dyDescent="0.25">
      <c r="B143">
        <v>10139</v>
      </c>
      <c r="C143" t="s">
        <v>299</v>
      </c>
      <c r="D143" t="s">
        <v>304</v>
      </c>
      <c r="E143" s="24">
        <v>89349547</v>
      </c>
      <c r="F143" t="s">
        <v>306</v>
      </c>
      <c r="G143" s="42">
        <v>16.43</v>
      </c>
      <c r="H143" t="s">
        <v>307</v>
      </c>
      <c r="I143" s="40">
        <v>0.38124999999999998</v>
      </c>
    </row>
    <row r="144" spans="2:9" hidden="1" x14ac:dyDescent="0.25">
      <c r="B144">
        <v>10140</v>
      </c>
      <c r="C144" t="s">
        <v>23</v>
      </c>
      <c r="D144" t="s">
        <v>300</v>
      </c>
      <c r="E144" s="24">
        <v>83528887</v>
      </c>
      <c r="F144" t="s">
        <v>301</v>
      </c>
      <c r="G144" s="42">
        <v>15.71</v>
      </c>
      <c r="H144" t="s">
        <v>307</v>
      </c>
      <c r="I144" s="40">
        <v>0.6972222222222223</v>
      </c>
    </row>
    <row r="145" spans="2:9" hidden="1" x14ac:dyDescent="0.25">
      <c r="B145">
        <v>10141</v>
      </c>
      <c r="C145" t="s">
        <v>303</v>
      </c>
      <c r="D145" t="s">
        <v>300</v>
      </c>
      <c r="E145" s="24">
        <v>21113649</v>
      </c>
      <c r="F145" t="s">
        <v>301</v>
      </c>
      <c r="G145" s="42">
        <v>15.19</v>
      </c>
      <c r="H145" t="s">
        <v>307</v>
      </c>
      <c r="I145" s="40">
        <v>0.68194444444444446</v>
      </c>
    </row>
    <row r="146" spans="2:9" hidden="1" x14ac:dyDescent="0.25">
      <c r="B146">
        <v>10142</v>
      </c>
      <c r="C146" t="s">
        <v>303</v>
      </c>
      <c r="D146" t="s">
        <v>300</v>
      </c>
      <c r="E146" s="24">
        <v>35126822</v>
      </c>
      <c r="F146" t="s">
        <v>301</v>
      </c>
      <c r="G146" s="42">
        <v>21.35</v>
      </c>
      <c r="H146" t="s">
        <v>302</v>
      </c>
      <c r="I146" s="40">
        <v>0.74583333333333324</v>
      </c>
    </row>
    <row r="147" spans="2:9" hidden="1" x14ac:dyDescent="0.25">
      <c r="B147">
        <v>10143</v>
      </c>
      <c r="C147" t="s">
        <v>303</v>
      </c>
      <c r="D147" t="s">
        <v>304</v>
      </c>
      <c r="E147" s="24">
        <v>98692914</v>
      </c>
      <c r="F147" t="s">
        <v>301</v>
      </c>
      <c r="G147" s="42">
        <v>19.47</v>
      </c>
      <c r="H147" t="s">
        <v>302</v>
      </c>
      <c r="I147" s="40">
        <v>0.76180555555555562</v>
      </c>
    </row>
    <row r="148" spans="2:9" hidden="1" x14ac:dyDescent="0.25">
      <c r="B148">
        <v>10144</v>
      </c>
      <c r="C148" t="s">
        <v>303</v>
      </c>
      <c r="D148" t="s">
        <v>304</v>
      </c>
      <c r="E148" s="24">
        <v>96105789</v>
      </c>
      <c r="F148" t="s">
        <v>301</v>
      </c>
      <c r="G148" s="42">
        <v>21.49</v>
      </c>
      <c r="H148" t="s">
        <v>302</v>
      </c>
      <c r="I148" s="40">
        <v>0.38124999999999998</v>
      </c>
    </row>
    <row r="149" spans="2:9" hidden="1" x14ac:dyDescent="0.25">
      <c r="B149">
        <v>10145</v>
      </c>
      <c r="C149" t="s">
        <v>299</v>
      </c>
      <c r="D149" t="s">
        <v>300</v>
      </c>
      <c r="E149" s="24">
        <v>72991138</v>
      </c>
      <c r="F149" t="s">
        <v>301</v>
      </c>
      <c r="G149" s="42">
        <v>22.2</v>
      </c>
      <c r="H149" t="s">
        <v>302</v>
      </c>
      <c r="I149" s="40">
        <v>0.52013888888888882</v>
      </c>
    </row>
    <row r="150" spans="2:9" hidden="1" x14ac:dyDescent="0.25">
      <c r="B150">
        <v>10146</v>
      </c>
      <c r="C150" t="s">
        <v>299</v>
      </c>
      <c r="D150" t="s">
        <v>300</v>
      </c>
      <c r="E150" s="24">
        <v>77775458</v>
      </c>
      <c r="F150" t="s">
        <v>301</v>
      </c>
      <c r="G150" s="42">
        <v>21.15</v>
      </c>
      <c r="H150" t="s">
        <v>302</v>
      </c>
      <c r="I150" s="40">
        <v>0.29652777777777778</v>
      </c>
    </row>
    <row r="151" spans="2:9" hidden="1" x14ac:dyDescent="0.25">
      <c r="B151">
        <v>10147</v>
      </c>
      <c r="C151" t="s">
        <v>299</v>
      </c>
      <c r="D151" t="s">
        <v>304</v>
      </c>
      <c r="E151" s="24">
        <v>71420485</v>
      </c>
      <c r="F151" t="s">
        <v>301</v>
      </c>
      <c r="G151" s="42">
        <v>15.16</v>
      </c>
      <c r="H151" t="s">
        <v>302</v>
      </c>
      <c r="I151" s="40">
        <v>0.47152777777777777</v>
      </c>
    </row>
    <row r="152" spans="2:9" hidden="1" x14ac:dyDescent="0.25">
      <c r="B152">
        <v>10148</v>
      </c>
      <c r="C152" t="s">
        <v>299</v>
      </c>
      <c r="D152" t="s">
        <v>304</v>
      </c>
      <c r="E152" s="24">
        <v>55498553</v>
      </c>
      <c r="F152" t="s">
        <v>306</v>
      </c>
      <c r="G152" s="42">
        <v>15.71</v>
      </c>
      <c r="H152" t="s">
        <v>307</v>
      </c>
      <c r="I152" s="40">
        <v>0.38124999999999998</v>
      </c>
    </row>
    <row r="153" spans="2:9" hidden="1" x14ac:dyDescent="0.25">
      <c r="B153">
        <v>10149</v>
      </c>
      <c r="C153" t="s">
        <v>303</v>
      </c>
      <c r="D153" t="s">
        <v>300</v>
      </c>
      <c r="E153" s="24">
        <v>93904863</v>
      </c>
      <c r="F153" t="s">
        <v>301</v>
      </c>
      <c r="G153" s="42">
        <v>24.65</v>
      </c>
      <c r="H153" t="s">
        <v>307</v>
      </c>
      <c r="I153" s="40">
        <v>0.8618055555555556</v>
      </c>
    </row>
    <row r="154" spans="2:9" hidden="1" x14ac:dyDescent="0.25">
      <c r="B154">
        <v>10150</v>
      </c>
      <c r="C154" t="s">
        <v>303</v>
      </c>
      <c r="D154" t="s">
        <v>300</v>
      </c>
      <c r="E154" s="24">
        <v>37998977</v>
      </c>
      <c r="F154" t="s">
        <v>306</v>
      </c>
      <c r="G154" s="42">
        <v>24.88</v>
      </c>
      <c r="H154" t="s">
        <v>307</v>
      </c>
      <c r="I154" s="40">
        <v>0.64097222222222217</v>
      </c>
    </row>
    <row r="155" spans="2:9" hidden="1" x14ac:dyDescent="0.25">
      <c r="B155">
        <v>10151</v>
      </c>
      <c r="C155" t="s">
        <v>299</v>
      </c>
      <c r="D155" t="s">
        <v>300</v>
      </c>
      <c r="E155" s="24">
        <v>24697741</v>
      </c>
      <c r="F155" t="s">
        <v>306</v>
      </c>
      <c r="G155" s="42">
        <v>17.489999999999998</v>
      </c>
      <c r="H155" t="s">
        <v>307</v>
      </c>
      <c r="I155" s="40">
        <v>0.90694444444444444</v>
      </c>
    </row>
    <row r="156" spans="2:9" hidden="1" x14ac:dyDescent="0.25">
      <c r="B156">
        <v>10152</v>
      </c>
      <c r="C156" t="s">
        <v>303</v>
      </c>
      <c r="D156" t="s">
        <v>304</v>
      </c>
      <c r="E156" s="24">
        <v>77906388</v>
      </c>
      <c r="F156" t="s">
        <v>301</v>
      </c>
      <c r="G156" s="42">
        <v>19.71</v>
      </c>
      <c r="H156" t="s">
        <v>302</v>
      </c>
      <c r="I156" s="40">
        <v>0.29652777777777778</v>
      </c>
    </row>
    <row r="157" spans="2:9" hidden="1" x14ac:dyDescent="0.25">
      <c r="B157">
        <v>10153</v>
      </c>
      <c r="C157" t="s">
        <v>23</v>
      </c>
      <c r="D157" t="s">
        <v>304</v>
      </c>
      <c r="E157" s="24">
        <v>79915334</v>
      </c>
      <c r="F157" t="s">
        <v>301</v>
      </c>
      <c r="G157" s="42">
        <v>17.329999999999998</v>
      </c>
      <c r="H157" t="s">
        <v>307</v>
      </c>
      <c r="I157" s="40">
        <v>8.4722222222222213E-2</v>
      </c>
    </row>
    <row r="158" spans="2:9" hidden="1" x14ac:dyDescent="0.25">
      <c r="B158">
        <v>10154</v>
      </c>
      <c r="C158" t="s">
        <v>303</v>
      </c>
      <c r="D158" t="s">
        <v>304</v>
      </c>
      <c r="E158" s="24">
        <v>50624253</v>
      </c>
      <c r="F158" t="s">
        <v>301</v>
      </c>
      <c r="G158" s="42">
        <v>15.56</v>
      </c>
      <c r="H158" t="s">
        <v>302</v>
      </c>
      <c r="I158" s="40">
        <v>0.87986111111111109</v>
      </c>
    </row>
    <row r="159" spans="2:9" hidden="1" x14ac:dyDescent="0.25">
      <c r="B159">
        <v>10155</v>
      </c>
      <c r="C159" t="s">
        <v>299</v>
      </c>
      <c r="D159" t="s">
        <v>304</v>
      </c>
      <c r="E159" s="24">
        <v>32851119</v>
      </c>
      <c r="F159" t="s">
        <v>301</v>
      </c>
      <c r="G159" s="42">
        <v>18.940000000000001</v>
      </c>
      <c r="H159" t="s">
        <v>302</v>
      </c>
      <c r="I159" s="40">
        <v>0.83333333333333337</v>
      </c>
    </row>
    <row r="160" spans="2:9" hidden="1" x14ac:dyDescent="0.25">
      <c r="B160">
        <v>10156</v>
      </c>
      <c r="C160" t="s">
        <v>305</v>
      </c>
      <c r="D160" t="s">
        <v>304</v>
      </c>
      <c r="E160" s="24">
        <v>79812666</v>
      </c>
      <c r="F160" t="s">
        <v>301</v>
      </c>
      <c r="G160" s="42">
        <v>22.86</v>
      </c>
      <c r="H160" t="s">
        <v>307</v>
      </c>
      <c r="I160" s="40">
        <v>0.66805555555555562</v>
      </c>
    </row>
    <row r="161" spans="2:9" hidden="1" x14ac:dyDescent="0.25">
      <c r="B161">
        <v>10157</v>
      </c>
      <c r="C161" t="s">
        <v>23</v>
      </c>
      <c r="D161" t="s">
        <v>300</v>
      </c>
      <c r="E161" s="24">
        <v>45319579</v>
      </c>
      <c r="F161" t="s">
        <v>301</v>
      </c>
      <c r="G161" s="42">
        <v>15.18</v>
      </c>
      <c r="H161" t="s">
        <v>307</v>
      </c>
      <c r="I161" s="40">
        <v>0.25416666666666665</v>
      </c>
    </row>
    <row r="162" spans="2:9" hidden="1" x14ac:dyDescent="0.25">
      <c r="B162">
        <v>10158</v>
      </c>
      <c r="C162" t="s">
        <v>23</v>
      </c>
      <c r="D162" t="s">
        <v>304</v>
      </c>
      <c r="E162" s="24">
        <v>44466808</v>
      </c>
      <c r="F162" t="s">
        <v>301</v>
      </c>
      <c r="G162" s="42">
        <v>22.46</v>
      </c>
      <c r="H162" t="s">
        <v>307</v>
      </c>
      <c r="I162" s="40">
        <v>0.73888888888888893</v>
      </c>
    </row>
    <row r="163" spans="2:9" hidden="1" x14ac:dyDescent="0.25">
      <c r="B163">
        <v>10159</v>
      </c>
      <c r="C163" t="s">
        <v>303</v>
      </c>
      <c r="D163" t="s">
        <v>304</v>
      </c>
      <c r="E163" s="24">
        <v>26950438</v>
      </c>
      <c r="F163" t="s">
        <v>306</v>
      </c>
      <c r="G163" s="42">
        <v>21.39</v>
      </c>
      <c r="H163" t="s">
        <v>307</v>
      </c>
      <c r="I163" s="40">
        <v>0.72013888888888899</v>
      </c>
    </row>
    <row r="164" spans="2:9" hidden="1" x14ac:dyDescent="0.25">
      <c r="B164">
        <v>10160</v>
      </c>
      <c r="C164" t="s">
        <v>23</v>
      </c>
      <c r="D164" t="s">
        <v>304</v>
      </c>
      <c r="E164" s="24">
        <v>66610830</v>
      </c>
      <c r="F164" t="s">
        <v>306</v>
      </c>
      <c r="G164" s="42">
        <v>22.17</v>
      </c>
      <c r="H164" t="s">
        <v>302</v>
      </c>
      <c r="I164" s="40">
        <v>0.43263888888888885</v>
      </c>
    </row>
    <row r="165" spans="2:9" x14ac:dyDescent="0.25">
      <c r="B165">
        <v>10161</v>
      </c>
      <c r="C165" t="s">
        <v>305</v>
      </c>
      <c r="D165" t="s">
        <v>300</v>
      </c>
      <c r="E165" s="24">
        <v>45496161</v>
      </c>
      <c r="F165" t="s">
        <v>301</v>
      </c>
      <c r="G165" s="42">
        <v>234.63</v>
      </c>
      <c r="H165" t="s">
        <v>307</v>
      </c>
      <c r="I165" s="40">
        <v>0.38124999999999998</v>
      </c>
    </row>
    <row r="166" spans="2:9" hidden="1" x14ac:dyDescent="0.25">
      <c r="B166">
        <v>10162</v>
      </c>
      <c r="C166" t="s">
        <v>305</v>
      </c>
      <c r="D166" t="s">
        <v>300</v>
      </c>
      <c r="E166" s="24">
        <v>57085887</v>
      </c>
      <c r="F166" t="s">
        <v>301</v>
      </c>
      <c r="G166" s="42">
        <v>24.97</v>
      </c>
      <c r="H166" t="s">
        <v>307</v>
      </c>
      <c r="I166" s="40">
        <v>0.9243055555555556</v>
      </c>
    </row>
    <row r="167" spans="2:9" hidden="1" x14ac:dyDescent="0.25">
      <c r="B167">
        <v>10163</v>
      </c>
      <c r="C167" t="s">
        <v>303</v>
      </c>
      <c r="D167" t="s">
        <v>304</v>
      </c>
      <c r="E167" s="24">
        <v>86987062</v>
      </c>
      <c r="F167" t="s">
        <v>301</v>
      </c>
      <c r="G167" s="42">
        <v>15.72</v>
      </c>
      <c r="H167" t="s">
        <v>307</v>
      </c>
      <c r="I167" s="40">
        <v>0.45347222222222222</v>
      </c>
    </row>
    <row r="168" spans="2:9" hidden="1" x14ac:dyDescent="0.25">
      <c r="B168">
        <v>10164</v>
      </c>
      <c r="C168" t="s">
        <v>299</v>
      </c>
      <c r="D168" t="s">
        <v>304</v>
      </c>
      <c r="E168" s="24">
        <v>75029194</v>
      </c>
      <c r="F168" t="s">
        <v>301</v>
      </c>
      <c r="G168" s="42">
        <v>24.35</v>
      </c>
      <c r="H168" t="s">
        <v>307</v>
      </c>
      <c r="I168" s="40">
        <v>0.33888888888888885</v>
      </c>
    </row>
    <row r="169" spans="2:9" hidden="1" x14ac:dyDescent="0.25">
      <c r="B169">
        <v>10165</v>
      </c>
      <c r="C169" t="s">
        <v>303</v>
      </c>
      <c r="D169" t="s">
        <v>300</v>
      </c>
      <c r="E169" s="24">
        <v>16712886</v>
      </c>
      <c r="F169" t="s">
        <v>306</v>
      </c>
      <c r="G169" s="42">
        <v>16.09</v>
      </c>
      <c r="H169" t="s">
        <v>307</v>
      </c>
      <c r="I169" s="40">
        <v>0.33888888888888885</v>
      </c>
    </row>
    <row r="170" spans="2:9" hidden="1" x14ac:dyDescent="0.25">
      <c r="B170">
        <v>10166</v>
      </c>
      <c r="C170" t="s">
        <v>303</v>
      </c>
      <c r="D170" t="s">
        <v>304</v>
      </c>
      <c r="E170" s="24">
        <v>39307303</v>
      </c>
      <c r="F170" t="s">
        <v>301</v>
      </c>
      <c r="G170" s="42">
        <v>23.51</v>
      </c>
      <c r="H170" t="s">
        <v>307</v>
      </c>
      <c r="I170" s="40">
        <v>0.6791666666666667</v>
      </c>
    </row>
    <row r="171" spans="2:9" hidden="1" x14ac:dyDescent="0.25">
      <c r="B171">
        <v>10167</v>
      </c>
      <c r="C171" t="s">
        <v>305</v>
      </c>
      <c r="D171" t="s">
        <v>300</v>
      </c>
      <c r="E171" s="24">
        <v>41334963</v>
      </c>
      <c r="F171" t="s">
        <v>301</v>
      </c>
      <c r="G171" s="42">
        <v>22.59</v>
      </c>
      <c r="H171" t="s">
        <v>307</v>
      </c>
      <c r="I171" s="40">
        <v>0.70208333333333339</v>
      </c>
    </row>
    <row r="172" spans="2:9" hidden="1" x14ac:dyDescent="0.25">
      <c r="B172">
        <v>10168</v>
      </c>
      <c r="C172" t="s">
        <v>299</v>
      </c>
      <c r="D172" t="s">
        <v>304</v>
      </c>
      <c r="E172" s="24">
        <v>58630343</v>
      </c>
      <c r="F172" t="s">
        <v>301</v>
      </c>
      <c r="G172" s="42">
        <v>15.59</v>
      </c>
      <c r="H172" t="s">
        <v>302</v>
      </c>
      <c r="I172" s="40">
        <v>0.38124999999999998</v>
      </c>
    </row>
    <row r="173" spans="2:9" hidden="1" x14ac:dyDescent="0.25">
      <c r="B173">
        <v>10169</v>
      </c>
      <c r="C173" t="s">
        <v>303</v>
      </c>
      <c r="D173" t="s">
        <v>304</v>
      </c>
      <c r="E173" s="24">
        <v>87184105</v>
      </c>
      <c r="F173" t="s">
        <v>301</v>
      </c>
      <c r="G173" s="42">
        <v>190.81</v>
      </c>
      <c r="H173" t="s">
        <v>307</v>
      </c>
      <c r="I173" s="40">
        <v>0.9145833333333333</v>
      </c>
    </row>
    <row r="174" spans="2:9" hidden="1" x14ac:dyDescent="0.25">
      <c r="B174">
        <v>10170</v>
      </c>
      <c r="C174" t="s">
        <v>303</v>
      </c>
      <c r="D174" t="s">
        <v>300</v>
      </c>
      <c r="E174" s="24">
        <v>35358631</v>
      </c>
      <c r="F174" t="s">
        <v>301</v>
      </c>
      <c r="G174" s="42">
        <v>21.12</v>
      </c>
      <c r="H174" t="s">
        <v>307</v>
      </c>
      <c r="I174" s="40">
        <v>0.69444444444444453</v>
      </c>
    </row>
    <row r="175" spans="2:9" hidden="1" x14ac:dyDescent="0.25">
      <c r="B175">
        <v>10171</v>
      </c>
      <c r="C175" t="s">
        <v>305</v>
      </c>
      <c r="D175" t="s">
        <v>304</v>
      </c>
      <c r="E175" s="24">
        <v>55749730</v>
      </c>
      <c r="F175" t="s">
        <v>301</v>
      </c>
      <c r="G175" s="42">
        <v>24.6</v>
      </c>
      <c r="H175" t="s">
        <v>302</v>
      </c>
      <c r="I175" s="40">
        <v>0.85972222222222217</v>
      </c>
    </row>
    <row r="176" spans="2:9" hidden="1" x14ac:dyDescent="0.25">
      <c r="B176">
        <v>10172</v>
      </c>
      <c r="C176" t="s">
        <v>305</v>
      </c>
      <c r="D176" t="s">
        <v>300</v>
      </c>
      <c r="E176" s="24">
        <v>62374456</v>
      </c>
      <c r="F176" t="s">
        <v>301</v>
      </c>
      <c r="G176" s="42">
        <v>21.22</v>
      </c>
      <c r="H176" t="s">
        <v>302</v>
      </c>
      <c r="I176" s="40">
        <v>0.51388888888888895</v>
      </c>
    </row>
    <row r="177" spans="2:9" hidden="1" x14ac:dyDescent="0.25">
      <c r="B177">
        <v>10173</v>
      </c>
      <c r="C177" t="s">
        <v>303</v>
      </c>
      <c r="D177" t="s">
        <v>304</v>
      </c>
      <c r="E177" s="24">
        <v>84556568</v>
      </c>
      <c r="F177" t="s">
        <v>301</v>
      </c>
      <c r="G177" s="42">
        <v>21.78</v>
      </c>
      <c r="H177" t="s">
        <v>302</v>
      </c>
      <c r="I177" s="40">
        <v>0.29652777777777778</v>
      </c>
    </row>
    <row r="178" spans="2:9" hidden="1" x14ac:dyDescent="0.25">
      <c r="B178">
        <v>10174</v>
      </c>
      <c r="C178" t="s">
        <v>303</v>
      </c>
      <c r="D178" t="s">
        <v>304</v>
      </c>
      <c r="E178" s="24">
        <v>57605353</v>
      </c>
      <c r="F178" t="s">
        <v>301</v>
      </c>
      <c r="G178" s="42">
        <v>16.54</v>
      </c>
      <c r="H178" t="s">
        <v>302</v>
      </c>
      <c r="I178" s="40">
        <v>0.74444444444444446</v>
      </c>
    </row>
    <row r="179" spans="2:9" hidden="1" x14ac:dyDescent="0.25">
      <c r="B179">
        <v>10175</v>
      </c>
      <c r="C179" t="s">
        <v>299</v>
      </c>
      <c r="D179" t="s">
        <v>304</v>
      </c>
      <c r="E179" s="24">
        <v>45033697</v>
      </c>
      <c r="F179" t="s">
        <v>306</v>
      </c>
      <c r="G179" s="42">
        <v>177.32</v>
      </c>
      <c r="H179" t="s">
        <v>307</v>
      </c>
      <c r="I179" s="40">
        <v>0.66111111111111109</v>
      </c>
    </row>
    <row r="180" spans="2:9" hidden="1" x14ac:dyDescent="0.25">
      <c r="B180">
        <v>10176</v>
      </c>
      <c r="C180" t="s">
        <v>23</v>
      </c>
      <c r="D180" t="s">
        <v>304</v>
      </c>
      <c r="E180" s="24">
        <v>33917941</v>
      </c>
      <c r="F180" t="s">
        <v>301</v>
      </c>
      <c r="G180" s="42">
        <v>21.5</v>
      </c>
      <c r="H180" t="s">
        <v>307</v>
      </c>
      <c r="I180" s="40">
        <v>0.45347222222222222</v>
      </c>
    </row>
    <row r="181" spans="2:9" hidden="1" x14ac:dyDescent="0.25">
      <c r="B181">
        <v>10177</v>
      </c>
      <c r="C181" t="s">
        <v>303</v>
      </c>
      <c r="D181" t="s">
        <v>300</v>
      </c>
      <c r="E181" s="24">
        <v>39654675</v>
      </c>
      <c r="F181" t="s">
        <v>301</v>
      </c>
      <c r="G181" s="42">
        <v>24.65</v>
      </c>
      <c r="H181" t="s">
        <v>302</v>
      </c>
      <c r="I181" s="40">
        <v>0.86458333333333337</v>
      </c>
    </row>
    <row r="182" spans="2:9" hidden="1" x14ac:dyDescent="0.25">
      <c r="B182">
        <v>10178</v>
      </c>
      <c r="C182" t="s">
        <v>305</v>
      </c>
      <c r="D182" t="s">
        <v>300</v>
      </c>
      <c r="E182" s="24">
        <v>47532285</v>
      </c>
      <c r="F182" t="s">
        <v>301</v>
      </c>
      <c r="G182" s="42">
        <v>19.43</v>
      </c>
      <c r="H182" t="s">
        <v>302</v>
      </c>
      <c r="I182" s="40">
        <v>0.38124999999999998</v>
      </c>
    </row>
    <row r="183" spans="2:9" hidden="1" x14ac:dyDescent="0.25">
      <c r="B183">
        <v>10179</v>
      </c>
      <c r="C183" t="s">
        <v>303</v>
      </c>
      <c r="D183" t="s">
        <v>304</v>
      </c>
      <c r="E183" s="24">
        <v>85998809</v>
      </c>
      <c r="F183" t="s">
        <v>301</v>
      </c>
      <c r="G183" s="42">
        <v>21.12</v>
      </c>
      <c r="H183" t="s">
        <v>302</v>
      </c>
      <c r="I183" s="40">
        <v>0.84236111111111101</v>
      </c>
    </row>
    <row r="184" spans="2:9" hidden="1" x14ac:dyDescent="0.25">
      <c r="B184">
        <v>10180</v>
      </c>
      <c r="C184" t="s">
        <v>303</v>
      </c>
      <c r="D184" t="s">
        <v>304</v>
      </c>
      <c r="E184" s="24">
        <v>34960635</v>
      </c>
      <c r="F184" t="s">
        <v>301</v>
      </c>
      <c r="G184" s="42">
        <v>18.100000000000001</v>
      </c>
      <c r="H184" t="s">
        <v>302</v>
      </c>
      <c r="I184" s="40">
        <v>0.85555555555555562</v>
      </c>
    </row>
    <row r="185" spans="2:9" hidden="1" x14ac:dyDescent="0.25">
      <c r="B185">
        <v>10181</v>
      </c>
      <c r="C185" t="s">
        <v>299</v>
      </c>
      <c r="D185" t="s">
        <v>304</v>
      </c>
      <c r="E185" s="24">
        <v>85117076</v>
      </c>
      <c r="F185" t="s">
        <v>306</v>
      </c>
      <c r="G185" s="42">
        <v>24.4</v>
      </c>
      <c r="H185" t="s">
        <v>307</v>
      </c>
      <c r="I185" s="40">
        <v>0.55902777777777779</v>
      </c>
    </row>
    <row r="186" spans="2:9" hidden="1" x14ac:dyDescent="0.25">
      <c r="B186">
        <v>10182</v>
      </c>
      <c r="C186" t="s">
        <v>23</v>
      </c>
      <c r="D186" t="s">
        <v>304</v>
      </c>
      <c r="E186" s="24">
        <v>67865323</v>
      </c>
      <c r="F186" t="s">
        <v>301</v>
      </c>
      <c r="G186" s="42">
        <v>19.37</v>
      </c>
      <c r="H186" t="s">
        <v>307</v>
      </c>
      <c r="I186" s="40">
        <v>0.90833333333333333</v>
      </c>
    </row>
    <row r="187" spans="2:9" hidden="1" x14ac:dyDescent="0.25">
      <c r="B187">
        <v>10183</v>
      </c>
      <c r="C187" t="s">
        <v>303</v>
      </c>
      <c r="D187" t="s">
        <v>304</v>
      </c>
      <c r="E187" s="24">
        <v>55061563</v>
      </c>
      <c r="F187" t="s">
        <v>306</v>
      </c>
      <c r="G187" s="42">
        <v>19.170000000000002</v>
      </c>
      <c r="H187" t="s">
        <v>302</v>
      </c>
      <c r="I187" s="40">
        <v>0</v>
      </c>
    </row>
    <row r="188" spans="2:9" hidden="1" x14ac:dyDescent="0.25">
      <c r="B188">
        <v>10184</v>
      </c>
      <c r="C188" t="s">
        <v>23</v>
      </c>
      <c r="D188" t="s">
        <v>304</v>
      </c>
      <c r="E188" s="24">
        <v>58022125</v>
      </c>
      <c r="F188" t="s">
        <v>306</v>
      </c>
      <c r="G188" s="42">
        <v>241.77</v>
      </c>
      <c r="H188" t="s">
        <v>307</v>
      </c>
      <c r="I188" s="40">
        <v>0.38124999999999998</v>
      </c>
    </row>
    <row r="189" spans="2:9" hidden="1" x14ac:dyDescent="0.25">
      <c r="B189">
        <v>10185</v>
      </c>
      <c r="C189" t="s">
        <v>303</v>
      </c>
      <c r="D189" t="s">
        <v>300</v>
      </c>
      <c r="E189" s="24">
        <v>25679000</v>
      </c>
      <c r="F189" t="s">
        <v>301</v>
      </c>
      <c r="G189" s="42">
        <v>19.649999999999999</v>
      </c>
      <c r="H189" t="s">
        <v>307</v>
      </c>
      <c r="I189" s="40">
        <v>0.8652777777777777</v>
      </c>
    </row>
    <row r="190" spans="2:9" hidden="1" x14ac:dyDescent="0.25">
      <c r="B190">
        <v>10186</v>
      </c>
      <c r="C190" t="s">
        <v>303</v>
      </c>
      <c r="D190" t="s">
        <v>300</v>
      </c>
      <c r="E190" s="24">
        <v>35078468</v>
      </c>
      <c r="F190" t="s">
        <v>301</v>
      </c>
      <c r="G190" s="42">
        <v>19.88</v>
      </c>
      <c r="H190" t="s">
        <v>307</v>
      </c>
      <c r="I190" s="40">
        <v>0.33888888888888885</v>
      </c>
    </row>
    <row r="191" spans="2:9" hidden="1" x14ac:dyDescent="0.25">
      <c r="B191">
        <v>10187</v>
      </c>
      <c r="C191" t="s">
        <v>303</v>
      </c>
      <c r="D191" t="s">
        <v>300</v>
      </c>
      <c r="E191" s="24">
        <v>75772325</v>
      </c>
      <c r="F191" t="s">
        <v>301</v>
      </c>
      <c r="G191" s="42">
        <v>15.18</v>
      </c>
      <c r="H191" t="s">
        <v>302</v>
      </c>
      <c r="I191" s="40">
        <v>0.52083333333333337</v>
      </c>
    </row>
    <row r="192" spans="2:9" hidden="1" x14ac:dyDescent="0.25">
      <c r="B192">
        <v>10188</v>
      </c>
      <c r="C192" t="s">
        <v>303</v>
      </c>
      <c r="D192" t="s">
        <v>300</v>
      </c>
      <c r="E192" s="24">
        <v>25433486</v>
      </c>
      <c r="F192" t="s">
        <v>301</v>
      </c>
      <c r="G192" s="42">
        <v>15.08</v>
      </c>
      <c r="H192" t="s">
        <v>307</v>
      </c>
      <c r="I192" s="40">
        <v>0.51041666666666663</v>
      </c>
    </row>
    <row r="193" spans="2:9" hidden="1" x14ac:dyDescent="0.25">
      <c r="B193">
        <v>10189</v>
      </c>
      <c r="C193" t="s">
        <v>305</v>
      </c>
      <c r="D193" t="s">
        <v>300</v>
      </c>
      <c r="E193" s="24">
        <v>65056232</v>
      </c>
      <c r="F193" t="s">
        <v>301</v>
      </c>
      <c r="G193" s="42">
        <v>23.74</v>
      </c>
      <c r="H193" t="s">
        <v>307</v>
      </c>
      <c r="I193" s="40">
        <v>0.21180555555555555</v>
      </c>
    </row>
    <row r="194" spans="2:9" hidden="1" x14ac:dyDescent="0.25">
      <c r="B194">
        <v>10190</v>
      </c>
      <c r="C194" t="s">
        <v>305</v>
      </c>
      <c r="D194" t="s">
        <v>304</v>
      </c>
      <c r="E194" s="24">
        <v>96077043</v>
      </c>
      <c r="F194" t="s">
        <v>301</v>
      </c>
      <c r="G194" s="42">
        <v>19.440000000000001</v>
      </c>
      <c r="H194" t="s">
        <v>307</v>
      </c>
      <c r="I194" s="40">
        <v>0.38124999999999998</v>
      </c>
    </row>
    <row r="195" spans="2:9" hidden="1" x14ac:dyDescent="0.25">
      <c r="B195">
        <v>10191</v>
      </c>
      <c r="C195" t="s">
        <v>23</v>
      </c>
      <c r="D195" t="s">
        <v>304</v>
      </c>
      <c r="E195" s="24">
        <v>68380003</v>
      </c>
      <c r="F195" t="s">
        <v>301</v>
      </c>
      <c r="G195" s="42">
        <v>17.7</v>
      </c>
      <c r="H195" t="s">
        <v>302</v>
      </c>
      <c r="I195" s="40">
        <v>8.4722222222222213E-2</v>
      </c>
    </row>
    <row r="196" spans="2:9" hidden="1" x14ac:dyDescent="0.25">
      <c r="B196">
        <v>10192</v>
      </c>
      <c r="C196" t="s">
        <v>303</v>
      </c>
      <c r="D196" t="s">
        <v>304</v>
      </c>
      <c r="E196" s="24">
        <v>92733708</v>
      </c>
      <c r="F196" t="s">
        <v>301</v>
      </c>
      <c r="G196" s="42">
        <v>16.989999999999998</v>
      </c>
      <c r="H196" t="s">
        <v>302</v>
      </c>
      <c r="I196" s="40">
        <v>0.7319444444444444</v>
      </c>
    </row>
    <row r="197" spans="2:9" hidden="1" x14ac:dyDescent="0.25">
      <c r="B197">
        <v>10193</v>
      </c>
      <c r="C197" t="s">
        <v>299</v>
      </c>
      <c r="D197" t="s">
        <v>300</v>
      </c>
      <c r="E197" s="24">
        <v>17547620</v>
      </c>
      <c r="F197" t="s">
        <v>306</v>
      </c>
      <c r="G197" s="42">
        <v>16.13</v>
      </c>
      <c r="H197" t="s">
        <v>307</v>
      </c>
      <c r="I197" s="40">
        <v>0.56736111111111109</v>
      </c>
    </row>
    <row r="198" spans="2:9" hidden="1" x14ac:dyDescent="0.25">
      <c r="B198">
        <v>10194</v>
      </c>
      <c r="C198" t="s">
        <v>303</v>
      </c>
      <c r="D198" t="s">
        <v>300</v>
      </c>
      <c r="E198" s="24">
        <v>95291830</v>
      </c>
      <c r="F198" t="s">
        <v>301</v>
      </c>
      <c r="G198" s="42">
        <v>24.8</v>
      </c>
      <c r="H198" t="s">
        <v>302</v>
      </c>
      <c r="I198" s="40">
        <v>0.85277777777777775</v>
      </c>
    </row>
    <row r="199" spans="2:9" hidden="1" x14ac:dyDescent="0.25">
      <c r="B199">
        <v>10195</v>
      </c>
      <c r="C199" t="s">
        <v>303</v>
      </c>
      <c r="D199" t="s">
        <v>300</v>
      </c>
      <c r="E199" s="24">
        <v>49471722</v>
      </c>
      <c r="F199" t="s">
        <v>301</v>
      </c>
      <c r="G199" s="42">
        <v>17.52</v>
      </c>
      <c r="H199" t="s">
        <v>307</v>
      </c>
      <c r="I199" s="40">
        <v>0.85763888888888884</v>
      </c>
    </row>
    <row r="200" spans="2:9" hidden="1" x14ac:dyDescent="0.25">
      <c r="B200">
        <v>10196</v>
      </c>
      <c r="C200" t="s">
        <v>305</v>
      </c>
      <c r="D200" t="s">
        <v>300</v>
      </c>
      <c r="E200" s="24">
        <v>70336893</v>
      </c>
      <c r="F200" t="s">
        <v>301</v>
      </c>
      <c r="G200" s="42">
        <v>23.63</v>
      </c>
      <c r="H200" t="s">
        <v>307</v>
      </c>
      <c r="I200" s="40">
        <v>0.82430555555555562</v>
      </c>
    </row>
    <row r="201" spans="2:9" hidden="1" x14ac:dyDescent="0.25">
      <c r="B201">
        <v>10197</v>
      </c>
      <c r="C201" t="s">
        <v>303</v>
      </c>
      <c r="D201" t="s">
        <v>304</v>
      </c>
      <c r="E201" s="24">
        <v>44142213</v>
      </c>
      <c r="F201" t="s">
        <v>301</v>
      </c>
      <c r="G201" s="42">
        <v>23.03</v>
      </c>
      <c r="H201" t="s">
        <v>302</v>
      </c>
      <c r="I201" s="40">
        <v>0.4770833333333333</v>
      </c>
    </row>
    <row r="202" spans="2:9" hidden="1" x14ac:dyDescent="0.25">
      <c r="B202">
        <v>10198</v>
      </c>
      <c r="C202" t="s">
        <v>303</v>
      </c>
      <c r="D202" t="s">
        <v>300</v>
      </c>
      <c r="E202" s="24">
        <v>69832322</v>
      </c>
      <c r="F202" t="s">
        <v>301</v>
      </c>
      <c r="G202" s="42">
        <v>21.03</v>
      </c>
      <c r="H202" t="s">
        <v>302</v>
      </c>
      <c r="I202" s="40">
        <v>0.8041666666666667</v>
      </c>
    </row>
    <row r="203" spans="2:9" hidden="1" x14ac:dyDescent="0.25">
      <c r="B203">
        <v>10199</v>
      </c>
      <c r="C203" t="s">
        <v>23</v>
      </c>
      <c r="D203" t="s">
        <v>304</v>
      </c>
      <c r="E203" s="24">
        <v>54284580</v>
      </c>
      <c r="F203" t="s">
        <v>301</v>
      </c>
      <c r="G203" s="42">
        <v>21.88</v>
      </c>
      <c r="H203" t="s">
        <v>307</v>
      </c>
      <c r="I203" s="40">
        <v>0.12708333333333333</v>
      </c>
    </row>
    <row r="204" spans="2:9" hidden="1" x14ac:dyDescent="0.25">
      <c r="B204">
        <v>10200</v>
      </c>
      <c r="C204" t="s">
        <v>23</v>
      </c>
      <c r="D204" t="s">
        <v>304</v>
      </c>
      <c r="E204" s="24">
        <v>69967343</v>
      </c>
      <c r="F204" t="s">
        <v>306</v>
      </c>
      <c r="G204" s="42">
        <v>24.86</v>
      </c>
      <c r="H204" t="s">
        <v>307</v>
      </c>
      <c r="I204" s="40">
        <v>0.7270833333333333</v>
      </c>
    </row>
    <row r="205" spans="2:9" hidden="1" x14ac:dyDescent="0.25">
      <c r="B205">
        <v>10201</v>
      </c>
      <c r="C205" t="s">
        <v>305</v>
      </c>
      <c r="D205" t="s">
        <v>304</v>
      </c>
      <c r="E205" s="24">
        <v>70932816</v>
      </c>
      <c r="F205" t="s">
        <v>306</v>
      </c>
      <c r="G205" s="42">
        <v>21.43</v>
      </c>
      <c r="H205" t="s">
        <v>302</v>
      </c>
      <c r="I205" s="40">
        <v>0.29652777777777778</v>
      </c>
    </row>
    <row r="206" spans="2:9" hidden="1" x14ac:dyDescent="0.25">
      <c r="B206">
        <v>10202</v>
      </c>
      <c r="C206" t="s">
        <v>23</v>
      </c>
      <c r="D206" t="s">
        <v>300</v>
      </c>
      <c r="E206" s="24">
        <v>74082072</v>
      </c>
      <c r="F206" t="s">
        <v>301</v>
      </c>
      <c r="G206" s="42">
        <v>16.32</v>
      </c>
      <c r="H206" t="s">
        <v>302</v>
      </c>
      <c r="I206" s="40">
        <v>0.63124999999999998</v>
      </c>
    </row>
    <row r="207" spans="2:9" hidden="1" x14ac:dyDescent="0.25">
      <c r="B207">
        <v>10203</v>
      </c>
      <c r="C207" t="s">
        <v>299</v>
      </c>
      <c r="D207" t="s">
        <v>304</v>
      </c>
      <c r="E207" s="24">
        <v>92299116</v>
      </c>
      <c r="F207" t="s">
        <v>301</v>
      </c>
      <c r="G207" s="42">
        <v>17.2</v>
      </c>
      <c r="H207" t="s">
        <v>302</v>
      </c>
      <c r="I207" s="40">
        <v>0</v>
      </c>
    </row>
    <row r="208" spans="2:9" hidden="1" x14ac:dyDescent="0.25">
      <c r="B208">
        <v>10204</v>
      </c>
      <c r="C208" t="s">
        <v>305</v>
      </c>
      <c r="D208" t="s">
        <v>300</v>
      </c>
      <c r="E208" s="24">
        <v>33160396</v>
      </c>
      <c r="F208" t="s">
        <v>301</v>
      </c>
      <c r="G208" s="42">
        <v>17.87</v>
      </c>
      <c r="H208" t="s">
        <v>302</v>
      </c>
      <c r="I208" s="40">
        <v>0.29652777777777778</v>
      </c>
    </row>
    <row r="209" spans="2:9" hidden="1" x14ac:dyDescent="0.25">
      <c r="B209">
        <v>10205</v>
      </c>
      <c r="C209" t="s">
        <v>23</v>
      </c>
      <c r="D209" t="s">
        <v>304</v>
      </c>
      <c r="E209" s="24">
        <v>22141389</v>
      </c>
      <c r="F209" t="s">
        <v>301</v>
      </c>
      <c r="G209" s="42">
        <v>17.27</v>
      </c>
      <c r="H209" t="s">
        <v>302</v>
      </c>
      <c r="I209" s="40">
        <v>0.29652777777777778</v>
      </c>
    </row>
    <row r="210" spans="2:9" hidden="1" x14ac:dyDescent="0.25">
      <c r="B210">
        <v>10206</v>
      </c>
      <c r="C210" t="s">
        <v>23</v>
      </c>
      <c r="D210" t="s">
        <v>304</v>
      </c>
      <c r="E210" s="24">
        <v>43297905</v>
      </c>
      <c r="F210" t="s">
        <v>301</v>
      </c>
      <c r="G210" s="42">
        <v>19.760000000000002</v>
      </c>
      <c r="H210" t="s">
        <v>307</v>
      </c>
      <c r="I210" s="40">
        <v>0.88402777777777775</v>
      </c>
    </row>
    <row r="211" spans="2:9" hidden="1" x14ac:dyDescent="0.25">
      <c r="B211">
        <v>10207</v>
      </c>
      <c r="C211" t="s">
        <v>299</v>
      </c>
      <c r="D211" t="s">
        <v>300</v>
      </c>
      <c r="E211" s="24">
        <v>72307242</v>
      </c>
      <c r="F211" t="s">
        <v>301</v>
      </c>
      <c r="G211" s="42">
        <v>17.100000000000001</v>
      </c>
      <c r="H211" t="s">
        <v>307</v>
      </c>
      <c r="I211" s="40">
        <v>0.25416666666666665</v>
      </c>
    </row>
    <row r="212" spans="2:9" hidden="1" x14ac:dyDescent="0.25">
      <c r="B212">
        <v>10208</v>
      </c>
      <c r="C212" t="s">
        <v>303</v>
      </c>
      <c r="D212" t="s">
        <v>304</v>
      </c>
      <c r="E212" s="24">
        <v>66131853</v>
      </c>
      <c r="F212" t="s">
        <v>306</v>
      </c>
      <c r="G212" s="42">
        <v>15.66</v>
      </c>
      <c r="H212" t="s">
        <v>307</v>
      </c>
      <c r="I212" s="40">
        <v>0.47083333333333338</v>
      </c>
    </row>
    <row r="213" spans="2:9" hidden="1" x14ac:dyDescent="0.25">
      <c r="B213">
        <v>10209</v>
      </c>
      <c r="C213" t="s">
        <v>303</v>
      </c>
      <c r="D213" t="s">
        <v>304</v>
      </c>
      <c r="E213" s="24">
        <v>71755916</v>
      </c>
      <c r="F213" t="s">
        <v>301</v>
      </c>
      <c r="G213" s="42">
        <v>22.37</v>
      </c>
      <c r="H213" t="s">
        <v>307</v>
      </c>
      <c r="I213" s="40">
        <v>0.68125000000000002</v>
      </c>
    </row>
    <row r="214" spans="2:9" hidden="1" x14ac:dyDescent="0.25">
      <c r="B214">
        <v>10210</v>
      </c>
      <c r="C214" t="s">
        <v>299</v>
      </c>
      <c r="D214" t="s">
        <v>304</v>
      </c>
      <c r="E214" s="24">
        <v>55102089</v>
      </c>
      <c r="F214" t="s">
        <v>301</v>
      </c>
      <c r="G214" s="42">
        <v>15.81</v>
      </c>
      <c r="H214" t="s">
        <v>302</v>
      </c>
      <c r="I214" s="40">
        <v>0.5180555555555556</v>
      </c>
    </row>
    <row r="215" spans="2:9" hidden="1" x14ac:dyDescent="0.25">
      <c r="B215">
        <v>10211</v>
      </c>
      <c r="C215" t="s">
        <v>23</v>
      </c>
      <c r="D215" t="s">
        <v>304</v>
      </c>
      <c r="E215" s="24">
        <v>25266837</v>
      </c>
      <c r="F215" t="s">
        <v>301</v>
      </c>
      <c r="G215" s="42">
        <v>18.75</v>
      </c>
      <c r="H215" t="s">
        <v>302</v>
      </c>
      <c r="I215" s="40">
        <v>8.4722222222222213E-2</v>
      </c>
    </row>
    <row r="216" spans="2:9" hidden="1" x14ac:dyDescent="0.25">
      <c r="B216">
        <v>10212</v>
      </c>
      <c r="C216" t="s">
        <v>303</v>
      </c>
      <c r="D216" t="s">
        <v>304</v>
      </c>
      <c r="E216" s="24">
        <v>17246696</v>
      </c>
      <c r="F216" t="s">
        <v>306</v>
      </c>
      <c r="G216" s="42">
        <v>192.41</v>
      </c>
      <c r="H216" t="s">
        <v>307</v>
      </c>
      <c r="I216" s="40">
        <v>0.84930555555555554</v>
      </c>
    </row>
    <row r="217" spans="2:9" hidden="1" x14ac:dyDescent="0.25">
      <c r="B217">
        <v>10213</v>
      </c>
      <c r="C217" t="s">
        <v>23</v>
      </c>
      <c r="D217" t="s">
        <v>304</v>
      </c>
      <c r="E217" s="24">
        <v>55149876</v>
      </c>
      <c r="F217" t="s">
        <v>306</v>
      </c>
      <c r="G217" s="42">
        <v>242.52</v>
      </c>
      <c r="H217" t="s">
        <v>307</v>
      </c>
      <c r="I217" s="40">
        <v>0.38124999999999998</v>
      </c>
    </row>
    <row r="218" spans="2:9" hidden="1" x14ac:dyDescent="0.25">
      <c r="B218">
        <v>10214</v>
      </c>
      <c r="C218" t="s">
        <v>305</v>
      </c>
      <c r="D218" t="s">
        <v>304</v>
      </c>
      <c r="E218" s="24">
        <v>66024609</v>
      </c>
      <c r="F218" t="s">
        <v>301</v>
      </c>
      <c r="G218" s="42">
        <v>20.399999999999999</v>
      </c>
      <c r="H218" t="s">
        <v>307</v>
      </c>
      <c r="I218" s="40">
        <v>0</v>
      </c>
    </row>
    <row r="219" spans="2:9" hidden="1" x14ac:dyDescent="0.25">
      <c r="B219">
        <v>10215</v>
      </c>
      <c r="C219" t="s">
        <v>299</v>
      </c>
      <c r="D219" t="s">
        <v>304</v>
      </c>
      <c r="E219" s="24">
        <v>74962881</v>
      </c>
      <c r="F219" t="s">
        <v>301</v>
      </c>
      <c r="G219" s="42">
        <v>24.71</v>
      </c>
      <c r="H219" t="s">
        <v>302</v>
      </c>
      <c r="I219" s="40">
        <v>0.53125</v>
      </c>
    </row>
    <row r="220" spans="2:9" hidden="1" x14ac:dyDescent="0.25">
      <c r="B220">
        <v>10216</v>
      </c>
      <c r="C220" t="s">
        <v>299</v>
      </c>
      <c r="D220" t="s">
        <v>304</v>
      </c>
      <c r="E220" s="24">
        <v>66903731</v>
      </c>
      <c r="F220" t="s">
        <v>301</v>
      </c>
      <c r="G220" s="42">
        <v>21.49</v>
      </c>
      <c r="H220" t="s">
        <v>302</v>
      </c>
      <c r="I220" s="40">
        <v>0.33888888888888885</v>
      </c>
    </row>
    <row r="221" spans="2:9" hidden="1" x14ac:dyDescent="0.25">
      <c r="B221">
        <v>10217</v>
      </c>
      <c r="C221" t="s">
        <v>303</v>
      </c>
      <c r="D221" t="s">
        <v>300</v>
      </c>
      <c r="E221" s="24">
        <v>71026884</v>
      </c>
      <c r="F221" t="s">
        <v>301</v>
      </c>
      <c r="G221" s="42">
        <v>22.26</v>
      </c>
      <c r="H221" t="s">
        <v>302</v>
      </c>
      <c r="I221" s="40">
        <v>0.21180555555555555</v>
      </c>
    </row>
    <row r="222" spans="2:9" hidden="1" x14ac:dyDescent="0.25">
      <c r="B222">
        <v>10218</v>
      </c>
      <c r="C222" t="s">
        <v>303</v>
      </c>
      <c r="D222" t="s">
        <v>304</v>
      </c>
      <c r="E222" s="24">
        <v>86140667</v>
      </c>
      <c r="F222" t="s">
        <v>301</v>
      </c>
      <c r="G222" s="42">
        <v>22.39</v>
      </c>
      <c r="H222" t="s">
        <v>307</v>
      </c>
      <c r="I222" s="40">
        <v>0.6777777777777777</v>
      </c>
    </row>
    <row r="223" spans="2:9" hidden="1" x14ac:dyDescent="0.25">
      <c r="B223">
        <v>10219</v>
      </c>
      <c r="C223" t="s">
        <v>299</v>
      </c>
      <c r="D223" t="s">
        <v>304</v>
      </c>
      <c r="E223" s="24">
        <v>97905965</v>
      </c>
      <c r="F223" t="s">
        <v>306</v>
      </c>
      <c r="G223" s="42">
        <v>21.01</v>
      </c>
      <c r="H223" t="s">
        <v>307</v>
      </c>
      <c r="I223" s="40">
        <v>0.33888888888888885</v>
      </c>
    </row>
    <row r="224" spans="2:9" hidden="1" x14ac:dyDescent="0.25">
      <c r="B224">
        <v>10220</v>
      </c>
      <c r="C224" t="s">
        <v>303</v>
      </c>
      <c r="D224" t="s">
        <v>304</v>
      </c>
      <c r="E224" s="24">
        <v>40197352</v>
      </c>
      <c r="F224" t="s">
        <v>301</v>
      </c>
      <c r="G224" s="42">
        <v>226.15</v>
      </c>
      <c r="H224" t="s">
        <v>307</v>
      </c>
      <c r="I224" s="40">
        <v>0.69513888888888886</v>
      </c>
    </row>
    <row r="225" spans="2:9" hidden="1" x14ac:dyDescent="0.25">
      <c r="B225">
        <v>10221</v>
      </c>
      <c r="C225" t="s">
        <v>303</v>
      </c>
      <c r="D225" t="s">
        <v>300</v>
      </c>
      <c r="E225" s="24">
        <v>43741856</v>
      </c>
      <c r="F225" t="s">
        <v>301</v>
      </c>
      <c r="G225" s="42">
        <v>20.67</v>
      </c>
      <c r="H225" t="s">
        <v>307</v>
      </c>
      <c r="I225" s="40">
        <v>0.81041666666666667</v>
      </c>
    </row>
    <row r="226" spans="2:9" hidden="1" x14ac:dyDescent="0.25">
      <c r="B226">
        <v>10222</v>
      </c>
      <c r="C226" t="s">
        <v>303</v>
      </c>
      <c r="D226" t="s">
        <v>304</v>
      </c>
      <c r="E226" s="24">
        <v>78186031</v>
      </c>
      <c r="F226" t="s">
        <v>301</v>
      </c>
      <c r="G226" s="42">
        <v>21.72</v>
      </c>
      <c r="H226" t="s">
        <v>302</v>
      </c>
      <c r="I226" s="40">
        <v>0.83611111111111114</v>
      </c>
    </row>
    <row r="227" spans="2:9" hidden="1" x14ac:dyDescent="0.25">
      <c r="B227">
        <v>10223</v>
      </c>
      <c r="C227" t="s">
        <v>299</v>
      </c>
      <c r="D227" t="s">
        <v>304</v>
      </c>
      <c r="E227" s="24">
        <v>58045939</v>
      </c>
      <c r="F227" t="s">
        <v>306</v>
      </c>
      <c r="G227" s="42">
        <v>16.34</v>
      </c>
      <c r="H227" t="s">
        <v>307</v>
      </c>
      <c r="I227" s="40">
        <v>0.74513888888888891</v>
      </c>
    </row>
    <row r="228" spans="2:9" hidden="1" x14ac:dyDescent="0.25">
      <c r="B228">
        <v>10224</v>
      </c>
      <c r="C228" t="s">
        <v>303</v>
      </c>
      <c r="D228" t="s">
        <v>304</v>
      </c>
      <c r="E228" s="24">
        <v>16151482</v>
      </c>
      <c r="F228" t="s">
        <v>301</v>
      </c>
      <c r="G228" s="42">
        <v>19.190000000000001</v>
      </c>
      <c r="H228" t="s">
        <v>307</v>
      </c>
      <c r="I228" s="40">
        <v>0.79722222222222217</v>
      </c>
    </row>
    <row r="229" spans="2:9" hidden="1" x14ac:dyDescent="0.25">
      <c r="B229">
        <v>10225</v>
      </c>
      <c r="C229" t="s">
        <v>303</v>
      </c>
      <c r="D229" t="s">
        <v>304</v>
      </c>
      <c r="E229" s="24">
        <v>16578164</v>
      </c>
      <c r="F229" t="s">
        <v>306</v>
      </c>
      <c r="G229" s="42">
        <v>19.21</v>
      </c>
      <c r="H229" t="s">
        <v>302</v>
      </c>
      <c r="I229" s="40">
        <v>8.4722222222222213E-2</v>
      </c>
    </row>
    <row r="230" spans="2:9" hidden="1" x14ac:dyDescent="0.25">
      <c r="B230">
        <v>10226</v>
      </c>
      <c r="C230" t="s">
        <v>303</v>
      </c>
      <c r="D230" t="s">
        <v>304</v>
      </c>
      <c r="E230" s="24">
        <v>96323938</v>
      </c>
      <c r="F230" t="s">
        <v>301</v>
      </c>
      <c r="G230" s="42">
        <v>16.059999999999999</v>
      </c>
      <c r="H230" t="s">
        <v>307</v>
      </c>
      <c r="I230" s="40">
        <v>0.72916666666666663</v>
      </c>
    </row>
    <row r="231" spans="2:9" hidden="1" x14ac:dyDescent="0.25">
      <c r="B231">
        <v>10227</v>
      </c>
      <c r="C231" t="s">
        <v>23</v>
      </c>
      <c r="D231" t="s">
        <v>300</v>
      </c>
      <c r="E231" s="24">
        <v>77228031</v>
      </c>
      <c r="F231" t="s">
        <v>301</v>
      </c>
      <c r="G231" s="42">
        <v>20.87</v>
      </c>
      <c r="H231" t="s">
        <v>302</v>
      </c>
      <c r="I231" s="40">
        <v>0.57013888888888886</v>
      </c>
    </row>
    <row r="232" spans="2:9" hidden="1" x14ac:dyDescent="0.25">
      <c r="B232">
        <v>10228</v>
      </c>
      <c r="C232" t="s">
        <v>303</v>
      </c>
      <c r="D232" t="s">
        <v>304</v>
      </c>
      <c r="E232" s="24">
        <v>10779898</v>
      </c>
      <c r="F232" t="s">
        <v>301</v>
      </c>
      <c r="G232" s="42">
        <v>15.33</v>
      </c>
      <c r="H232" t="s">
        <v>302</v>
      </c>
      <c r="I232" s="40">
        <v>0.21180555555555555</v>
      </c>
    </row>
    <row r="233" spans="2:9" hidden="1" x14ac:dyDescent="0.25">
      <c r="B233">
        <v>10229</v>
      </c>
      <c r="C233" t="s">
        <v>303</v>
      </c>
      <c r="D233" t="s">
        <v>304</v>
      </c>
      <c r="E233" s="24">
        <v>85174502</v>
      </c>
      <c r="F233" t="s">
        <v>301</v>
      </c>
      <c r="G233" s="42">
        <v>23.58</v>
      </c>
      <c r="H233" t="s">
        <v>302</v>
      </c>
      <c r="I233" s="40">
        <v>8.4722222222222213E-2</v>
      </c>
    </row>
    <row r="234" spans="2:9" hidden="1" x14ac:dyDescent="0.25">
      <c r="B234">
        <v>10230</v>
      </c>
      <c r="C234" t="s">
        <v>305</v>
      </c>
      <c r="D234" t="s">
        <v>304</v>
      </c>
      <c r="E234" s="24">
        <v>73359370</v>
      </c>
      <c r="F234" t="s">
        <v>306</v>
      </c>
      <c r="G234" s="42">
        <v>15.34</v>
      </c>
      <c r="H234" t="s">
        <v>307</v>
      </c>
      <c r="I234" s="40">
        <v>0.42222222222222222</v>
      </c>
    </row>
    <row r="235" spans="2:9" x14ac:dyDescent="0.25">
      <c r="B235">
        <v>10231</v>
      </c>
      <c r="C235" t="s">
        <v>305</v>
      </c>
      <c r="D235" t="s">
        <v>300</v>
      </c>
      <c r="E235" s="24">
        <v>10400774</v>
      </c>
      <c r="F235" t="s">
        <v>301</v>
      </c>
      <c r="G235" s="42">
        <v>216.2</v>
      </c>
      <c r="H235" t="s">
        <v>307</v>
      </c>
      <c r="I235" s="40">
        <v>0.43958333333333338</v>
      </c>
    </row>
    <row r="236" spans="2:9" hidden="1" x14ac:dyDescent="0.25">
      <c r="B236">
        <v>10232</v>
      </c>
      <c r="C236" t="s">
        <v>299</v>
      </c>
      <c r="D236" t="s">
        <v>304</v>
      </c>
      <c r="E236" s="24">
        <v>69035250</v>
      </c>
      <c r="F236" t="s">
        <v>306</v>
      </c>
      <c r="G236" s="42">
        <v>21.85</v>
      </c>
      <c r="H236" t="s">
        <v>302</v>
      </c>
      <c r="I236" s="40">
        <v>0.60277777777777775</v>
      </c>
    </row>
    <row r="237" spans="2:9" hidden="1" x14ac:dyDescent="0.25">
      <c r="B237">
        <v>10233</v>
      </c>
      <c r="C237" t="s">
        <v>303</v>
      </c>
      <c r="D237" t="s">
        <v>304</v>
      </c>
      <c r="E237" s="24">
        <v>45792515</v>
      </c>
      <c r="F237" t="s">
        <v>301</v>
      </c>
      <c r="G237" s="42">
        <v>23.59</v>
      </c>
      <c r="H237" t="s">
        <v>307</v>
      </c>
      <c r="I237" s="40">
        <v>0.12708333333333333</v>
      </c>
    </row>
    <row r="238" spans="2:9" hidden="1" x14ac:dyDescent="0.25">
      <c r="B238">
        <v>10234</v>
      </c>
      <c r="C238" t="s">
        <v>305</v>
      </c>
      <c r="D238" t="s">
        <v>300</v>
      </c>
      <c r="E238" s="24">
        <v>28433265</v>
      </c>
      <c r="F238" t="s">
        <v>301</v>
      </c>
      <c r="G238" s="42">
        <v>20.440000000000001</v>
      </c>
      <c r="H238" t="s">
        <v>307</v>
      </c>
      <c r="I238" s="40">
        <v>0.49444444444444446</v>
      </c>
    </row>
    <row r="239" spans="2:9" hidden="1" x14ac:dyDescent="0.25">
      <c r="B239">
        <v>10235</v>
      </c>
      <c r="C239" t="s">
        <v>299</v>
      </c>
      <c r="D239" t="s">
        <v>304</v>
      </c>
      <c r="E239" s="24">
        <v>55311936</v>
      </c>
      <c r="F239" t="s">
        <v>301</v>
      </c>
      <c r="G239" s="42">
        <v>22.05</v>
      </c>
      <c r="H239" t="s">
        <v>302</v>
      </c>
      <c r="I239" s="40">
        <v>0.33888888888888885</v>
      </c>
    </row>
    <row r="240" spans="2:9" hidden="1" x14ac:dyDescent="0.25">
      <c r="B240">
        <v>10236</v>
      </c>
      <c r="C240" t="s">
        <v>303</v>
      </c>
      <c r="D240" t="s">
        <v>300</v>
      </c>
      <c r="E240" s="24">
        <v>64115201</v>
      </c>
      <c r="F240" t="s">
        <v>306</v>
      </c>
      <c r="G240" s="42">
        <v>20.420000000000002</v>
      </c>
      <c r="H240" t="s">
        <v>307</v>
      </c>
      <c r="I240" s="40">
        <v>0</v>
      </c>
    </row>
    <row r="241" spans="2:9" hidden="1" x14ac:dyDescent="0.25">
      <c r="B241">
        <v>10237</v>
      </c>
      <c r="C241" t="s">
        <v>303</v>
      </c>
      <c r="D241" t="s">
        <v>304</v>
      </c>
      <c r="E241" s="24">
        <v>66071683</v>
      </c>
      <c r="F241" t="s">
        <v>306</v>
      </c>
      <c r="G241" s="42">
        <v>20.49</v>
      </c>
      <c r="H241" t="s">
        <v>302</v>
      </c>
      <c r="I241" s="40">
        <v>0.84027777777777779</v>
      </c>
    </row>
    <row r="242" spans="2:9" hidden="1" x14ac:dyDescent="0.25">
      <c r="B242">
        <v>10238</v>
      </c>
      <c r="C242" t="s">
        <v>303</v>
      </c>
      <c r="D242" t="s">
        <v>304</v>
      </c>
      <c r="E242" s="24">
        <v>97687340</v>
      </c>
      <c r="F242" t="s">
        <v>301</v>
      </c>
      <c r="G242" s="42">
        <v>161.46</v>
      </c>
      <c r="H242" t="s">
        <v>307</v>
      </c>
      <c r="I242" s="40">
        <v>0.59930555555555554</v>
      </c>
    </row>
    <row r="243" spans="2:9" hidden="1" x14ac:dyDescent="0.25">
      <c r="B243">
        <v>10239</v>
      </c>
      <c r="C243" t="s">
        <v>23</v>
      </c>
      <c r="D243" t="s">
        <v>300</v>
      </c>
      <c r="E243" s="24">
        <v>41078038</v>
      </c>
      <c r="F243" t="s">
        <v>301</v>
      </c>
      <c r="G243" s="42">
        <v>19.690000000000001</v>
      </c>
      <c r="H243" t="s">
        <v>302</v>
      </c>
      <c r="I243" s="40">
        <v>0.16944444444444443</v>
      </c>
    </row>
    <row r="244" spans="2:9" hidden="1" x14ac:dyDescent="0.25">
      <c r="B244">
        <v>10240</v>
      </c>
      <c r="C244" t="s">
        <v>23</v>
      </c>
      <c r="D244" t="s">
        <v>300</v>
      </c>
      <c r="E244" s="24">
        <v>55142477</v>
      </c>
      <c r="F244" t="s">
        <v>301</v>
      </c>
      <c r="G244" s="42">
        <v>24.16</v>
      </c>
      <c r="H244" t="s">
        <v>307</v>
      </c>
      <c r="I244" s="40">
        <v>8.4722222222222213E-2</v>
      </c>
    </row>
    <row r="245" spans="2:9" hidden="1" x14ac:dyDescent="0.25">
      <c r="B245">
        <v>10241</v>
      </c>
      <c r="C245" t="s">
        <v>299</v>
      </c>
      <c r="D245" t="s">
        <v>304</v>
      </c>
      <c r="E245" s="24">
        <v>41419462</v>
      </c>
      <c r="F245" t="s">
        <v>301</v>
      </c>
      <c r="G245" s="42">
        <v>22.8</v>
      </c>
      <c r="H245" t="s">
        <v>302</v>
      </c>
      <c r="I245" s="40">
        <v>0.45763888888888887</v>
      </c>
    </row>
    <row r="246" spans="2:9" x14ac:dyDescent="0.25">
      <c r="B246">
        <v>10242</v>
      </c>
      <c r="C246" t="s">
        <v>299</v>
      </c>
      <c r="D246" t="s">
        <v>300</v>
      </c>
      <c r="E246" s="24">
        <v>39303323</v>
      </c>
      <c r="F246" t="s">
        <v>301</v>
      </c>
      <c r="G246" s="42">
        <v>243.7</v>
      </c>
      <c r="H246" t="s">
        <v>307</v>
      </c>
      <c r="I246" s="40">
        <v>0.85138888888888886</v>
      </c>
    </row>
    <row r="247" spans="2:9" x14ac:dyDescent="0.25">
      <c r="B247">
        <v>10243</v>
      </c>
      <c r="C247" t="s">
        <v>303</v>
      </c>
      <c r="D247" t="s">
        <v>300</v>
      </c>
      <c r="E247" s="24">
        <v>95949085</v>
      </c>
      <c r="F247" t="s">
        <v>301</v>
      </c>
      <c r="G247" s="42">
        <v>210.38</v>
      </c>
      <c r="H247" t="s">
        <v>307</v>
      </c>
      <c r="I247" s="40">
        <v>0.5131944444444444</v>
      </c>
    </row>
    <row r="248" spans="2:9" x14ac:dyDescent="0.25">
      <c r="B248">
        <v>10244</v>
      </c>
      <c r="C248" t="s">
        <v>303</v>
      </c>
      <c r="D248" t="s">
        <v>300</v>
      </c>
      <c r="E248" s="24">
        <v>28911817</v>
      </c>
      <c r="F248" t="s">
        <v>306</v>
      </c>
      <c r="G248" s="42">
        <v>161.5</v>
      </c>
      <c r="H248" t="s">
        <v>307</v>
      </c>
      <c r="I248" s="40">
        <v>0.67708333333333337</v>
      </c>
    </row>
    <row r="249" spans="2:9" hidden="1" x14ac:dyDescent="0.25">
      <c r="B249">
        <v>10245</v>
      </c>
      <c r="C249" t="s">
        <v>23</v>
      </c>
      <c r="D249" t="s">
        <v>304</v>
      </c>
      <c r="E249" s="24">
        <v>36561487</v>
      </c>
      <c r="F249" t="s">
        <v>306</v>
      </c>
      <c r="G249" s="42">
        <v>21.92</v>
      </c>
      <c r="H249" t="s">
        <v>302</v>
      </c>
      <c r="I249" s="40">
        <v>0.25416666666666665</v>
      </c>
    </row>
    <row r="250" spans="2:9" hidden="1" x14ac:dyDescent="0.25">
      <c r="B250">
        <v>10246</v>
      </c>
      <c r="C250" t="s">
        <v>303</v>
      </c>
      <c r="D250" t="s">
        <v>304</v>
      </c>
      <c r="E250" s="24">
        <v>71502183</v>
      </c>
      <c r="F250" t="s">
        <v>301</v>
      </c>
      <c r="G250" s="42">
        <v>23.75</v>
      </c>
      <c r="H250" t="s">
        <v>302</v>
      </c>
      <c r="I250" s="40">
        <v>0.8569444444444444</v>
      </c>
    </row>
    <row r="251" spans="2:9" hidden="1" x14ac:dyDescent="0.25">
      <c r="B251">
        <v>10247</v>
      </c>
      <c r="C251" t="s">
        <v>303</v>
      </c>
      <c r="D251" t="s">
        <v>304</v>
      </c>
      <c r="E251" s="24">
        <v>54077093</v>
      </c>
      <c r="F251" t="s">
        <v>306</v>
      </c>
      <c r="G251" s="42">
        <v>23.74</v>
      </c>
      <c r="H251" t="s">
        <v>302</v>
      </c>
      <c r="I251" s="40">
        <v>0.12708333333333333</v>
      </c>
    </row>
    <row r="252" spans="2:9" hidden="1" x14ac:dyDescent="0.25">
      <c r="B252">
        <v>10248</v>
      </c>
      <c r="C252" t="s">
        <v>303</v>
      </c>
      <c r="D252" t="s">
        <v>300</v>
      </c>
      <c r="E252" s="24">
        <v>92266350</v>
      </c>
      <c r="F252" t="s">
        <v>301</v>
      </c>
      <c r="G252" s="42">
        <v>21.67</v>
      </c>
      <c r="H252" t="s">
        <v>307</v>
      </c>
      <c r="I252" s="40">
        <v>0.52847222222222223</v>
      </c>
    </row>
    <row r="253" spans="2:9" hidden="1" x14ac:dyDescent="0.25">
      <c r="B253">
        <v>10249</v>
      </c>
      <c r="C253" t="s">
        <v>303</v>
      </c>
      <c r="D253" t="s">
        <v>300</v>
      </c>
      <c r="E253" s="24">
        <v>60490288</v>
      </c>
      <c r="F253" t="s">
        <v>306</v>
      </c>
      <c r="G253" s="42">
        <v>22.04</v>
      </c>
      <c r="H253" t="s">
        <v>307</v>
      </c>
      <c r="I253" s="40">
        <v>0.12708333333333333</v>
      </c>
    </row>
    <row r="254" spans="2:9" hidden="1" x14ac:dyDescent="0.25">
      <c r="B254">
        <v>10250</v>
      </c>
      <c r="C254" t="s">
        <v>305</v>
      </c>
      <c r="D254" t="s">
        <v>300</v>
      </c>
      <c r="E254" s="24">
        <v>72701137</v>
      </c>
      <c r="F254" t="s">
        <v>306</v>
      </c>
      <c r="G254" s="42">
        <v>17.829999999999998</v>
      </c>
      <c r="H254" t="s">
        <v>302</v>
      </c>
      <c r="I254" s="40">
        <v>0.53819444444444442</v>
      </c>
    </row>
    <row r="255" spans="2:9" hidden="1" x14ac:dyDescent="0.25">
      <c r="B255">
        <v>10251</v>
      </c>
      <c r="C255" t="s">
        <v>23</v>
      </c>
      <c r="D255" t="s">
        <v>300</v>
      </c>
      <c r="E255" s="24">
        <v>32435141</v>
      </c>
      <c r="F255" t="s">
        <v>301</v>
      </c>
      <c r="G255" s="42">
        <v>23.6</v>
      </c>
      <c r="H255" t="s">
        <v>307</v>
      </c>
      <c r="I255" s="40">
        <v>8.4722222222222213E-2</v>
      </c>
    </row>
    <row r="256" spans="2:9" hidden="1" x14ac:dyDescent="0.25">
      <c r="B256">
        <v>10252</v>
      </c>
      <c r="C256" t="s">
        <v>305</v>
      </c>
      <c r="D256" t="s">
        <v>304</v>
      </c>
      <c r="E256" s="24">
        <v>48330352</v>
      </c>
      <c r="F256" t="s">
        <v>301</v>
      </c>
      <c r="G256" s="42">
        <v>19.899999999999999</v>
      </c>
      <c r="H256" t="s">
        <v>307</v>
      </c>
      <c r="I256" s="40">
        <v>0.58611111111111114</v>
      </c>
    </row>
    <row r="257" spans="2:9" hidden="1" x14ac:dyDescent="0.25">
      <c r="B257">
        <v>10253</v>
      </c>
      <c r="C257" t="s">
        <v>299</v>
      </c>
      <c r="D257" t="s">
        <v>304</v>
      </c>
      <c r="E257" s="24">
        <v>17689891</v>
      </c>
      <c r="F257" t="s">
        <v>306</v>
      </c>
      <c r="G257" s="42">
        <v>209.2</v>
      </c>
      <c r="H257" t="s">
        <v>307</v>
      </c>
      <c r="I257" s="40">
        <v>0.72152777777777777</v>
      </c>
    </row>
    <row r="258" spans="2:9" hidden="1" x14ac:dyDescent="0.25">
      <c r="B258">
        <v>10254</v>
      </c>
      <c r="C258" t="s">
        <v>299</v>
      </c>
      <c r="D258" t="s">
        <v>304</v>
      </c>
      <c r="E258" s="24">
        <v>67182932</v>
      </c>
      <c r="F258" t="s">
        <v>306</v>
      </c>
      <c r="G258" s="43">
        <v>24</v>
      </c>
      <c r="H258" t="s">
        <v>307</v>
      </c>
      <c r="I258" s="40">
        <v>0.49444444444444446</v>
      </c>
    </row>
    <row r="259" spans="2:9" hidden="1" x14ac:dyDescent="0.25">
      <c r="B259">
        <v>10255</v>
      </c>
      <c r="C259" t="s">
        <v>303</v>
      </c>
      <c r="D259" t="s">
        <v>304</v>
      </c>
      <c r="E259" s="24">
        <v>97950489</v>
      </c>
      <c r="F259" t="s">
        <v>301</v>
      </c>
      <c r="G259" s="42">
        <v>17.809999999999999</v>
      </c>
      <c r="H259" t="s">
        <v>307</v>
      </c>
      <c r="I259" s="40">
        <v>0.52500000000000002</v>
      </c>
    </row>
    <row r="260" spans="2:9" hidden="1" x14ac:dyDescent="0.25">
      <c r="B260">
        <v>10256</v>
      </c>
      <c r="C260" t="s">
        <v>303</v>
      </c>
      <c r="D260" t="s">
        <v>300</v>
      </c>
      <c r="E260" s="24">
        <v>50561229</v>
      </c>
      <c r="F260" t="s">
        <v>306</v>
      </c>
      <c r="G260" s="42">
        <v>24.77</v>
      </c>
      <c r="H260" t="s">
        <v>302</v>
      </c>
      <c r="I260" s="40">
        <v>0</v>
      </c>
    </row>
    <row r="261" spans="2:9" hidden="1" x14ac:dyDescent="0.25">
      <c r="B261">
        <v>10257</v>
      </c>
      <c r="C261" t="s">
        <v>299</v>
      </c>
      <c r="D261" t="s">
        <v>304</v>
      </c>
      <c r="E261" s="24">
        <v>70759248</v>
      </c>
      <c r="F261" t="s">
        <v>301</v>
      </c>
      <c r="G261" s="43">
        <v>21</v>
      </c>
      <c r="H261" t="s">
        <v>302</v>
      </c>
      <c r="I261" s="40">
        <v>0.71805555555555556</v>
      </c>
    </row>
    <row r="262" spans="2:9" x14ac:dyDescent="0.25">
      <c r="B262">
        <v>10258</v>
      </c>
      <c r="C262" t="s">
        <v>305</v>
      </c>
      <c r="D262" t="s">
        <v>300</v>
      </c>
      <c r="E262" s="24">
        <v>77616151</v>
      </c>
      <c r="F262" t="s">
        <v>301</v>
      </c>
      <c r="G262" s="42">
        <v>191.43</v>
      </c>
      <c r="H262" t="s">
        <v>307</v>
      </c>
      <c r="I262" s="40">
        <v>0.69166666666666676</v>
      </c>
    </row>
    <row r="263" spans="2:9" hidden="1" x14ac:dyDescent="0.25">
      <c r="B263">
        <v>10259</v>
      </c>
      <c r="C263" t="s">
        <v>23</v>
      </c>
      <c r="D263" t="s">
        <v>300</v>
      </c>
      <c r="E263" s="24">
        <v>79551499</v>
      </c>
      <c r="F263" t="s">
        <v>301</v>
      </c>
      <c r="G263" s="42">
        <v>24.52</v>
      </c>
      <c r="H263" t="s">
        <v>302</v>
      </c>
      <c r="I263" s="40">
        <v>0.9159722222222223</v>
      </c>
    </row>
    <row r="264" spans="2:9" hidden="1" x14ac:dyDescent="0.25">
      <c r="B264">
        <v>10260</v>
      </c>
      <c r="C264" t="s">
        <v>299</v>
      </c>
      <c r="D264" t="s">
        <v>304</v>
      </c>
      <c r="E264" s="24">
        <v>90656731</v>
      </c>
      <c r="F264" t="s">
        <v>301</v>
      </c>
      <c r="G264" s="42">
        <v>17.34</v>
      </c>
      <c r="H264" t="s">
        <v>302</v>
      </c>
      <c r="I264" s="40">
        <v>0.33888888888888885</v>
      </c>
    </row>
    <row r="265" spans="2:9" hidden="1" x14ac:dyDescent="0.25">
      <c r="B265">
        <v>10261</v>
      </c>
      <c r="C265" t="s">
        <v>299</v>
      </c>
      <c r="D265" t="s">
        <v>300</v>
      </c>
      <c r="E265" s="24">
        <v>33909737</v>
      </c>
      <c r="F265" t="s">
        <v>301</v>
      </c>
      <c r="G265" s="42">
        <v>17.190000000000001</v>
      </c>
      <c r="H265" t="s">
        <v>307</v>
      </c>
      <c r="I265" s="40">
        <v>0.12708333333333333</v>
      </c>
    </row>
    <row r="266" spans="2:9" hidden="1" x14ac:dyDescent="0.25">
      <c r="B266">
        <v>10262</v>
      </c>
      <c r="C266" t="s">
        <v>303</v>
      </c>
      <c r="D266" t="s">
        <v>304</v>
      </c>
      <c r="E266" s="24">
        <v>63841931</v>
      </c>
      <c r="F266" t="s">
        <v>301</v>
      </c>
      <c r="G266" s="42">
        <v>22.55</v>
      </c>
      <c r="H266" t="s">
        <v>307</v>
      </c>
      <c r="I266" s="40">
        <v>0.48819444444444443</v>
      </c>
    </row>
    <row r="267" spans="2:9" hidden="1" x14ac:dyDescent="0.25">
      <c r="B267">
        <v>10263</v>
      </c>
      <c r="C267" t="s">
        <v>23</v>
      </c>
      <c r="D267" t="s">
        <v>304</v>
      </c>
      <c r="E267" s="24">
        <v>30506370</v>
      </c>
      <c r="F267" t="s">
        <v>301</v>
      </c>
      <c r="G267" s="42">
        <v>15.35</v>
      </c>
      <c r="H267" t="s">
        <v>302</v>
      </c>
      <c r="I267" s="40">
        <v>0.42708333333333331</v>
      </c>
    </row>
    <row r="268" spans="2:9" hidden="1" x14ac:dyDescent="0.25">
      <c r="B268">
        <v>10264</v>
      </c>
      <c r="C268" t="s">
        <v>23</v>
      </c>
      <c r="D268" t="s">
        <v>304</v>
      </c>
      <c r="E268" s="24">
        <v>81572757</v>
      </c>
      <c r="F268" t="s">
        <v>301</v>
      </c>
      <c r="G268" s="42">
        <v>23.2</v>
      </c>
      <c r="H268" t="s">
        <v>307</v>
      </c>
      <c r="I268" s="40">
        <v>0.65138888888888891</v>
      </c>
    </row>
    <row r="269" spans="2:9" hidden="1" x14ac:dyDescent="0.25">
      <c r="B269">
        <v>10265</v>
      </c>
      <c r="C269" t="s">
        <v>303</v>
      </c>
      <c r="D269" t="s">
        <v>304</v>
      </c>
      <c r="E269" s="24">
        <v>70596149</v>
      </c>
      <c r="F269" t="s">
        <v>301</v>
      </c>
      <c r="G269" s="42">
        <v>241.65</v>
      </c>
      <c r="H269" t="s">
        <v>307</v>
      </c>
      <c r="I269" s="40">
        <v>0.86041666666666661</v>
      </c>
    </row>
    <row r="270" spans="2:9" x14ac:dyDescent="0.25">
      <c r="B270">
        <v>10266</v>
      </c>
      <c r="C270" t="s">
        <v>303</v>
      </c>
      <c r="D270" t="s">
        <v>300</v>
      </c>
      <c r="E270" s="24">
        <v>95125046</v>
      </c>
      <c r="F270" t="s">
        <v>306</v>
      </c>
      <c r="G270" s="42">
        <v>242.4</v>
      </c>
      <c r="H270" t="s">
        <v>307</v>
      </c>
      <c r="I270" s="40">
        <v>0.72152777777777777</v>
      </c>
    </row>
    <row r="271" spans="2:9" hidden="1" x14ac:dyDescent="0.25">
      <c r="B271">
        <v>10267</v>
      </c>
      <c r="C271" t="s">
        <v>303</v>
      </c>
      <c r="D271" t="s">
        <v>300</v>
      </c>
      <c r="E271" s="24">
        <v>10754185</v>
      </c>
      <c r="F271" t="s">
        <v>301</v>
      </c>
      <c r="G271" s="42">
        <v>23.01</v>
      </c>
      <c r="H271" t="s">
        <v>302</v>
      </c>
      <c r="I271" s="40">
        <v>0.73888888888888893</v>
      </c>
    </row>
    <row r="272" spans="2:9" hidden="1" x14ac:dyDescent="0.25">
      <c r="B272">
        <v>10268</v>
      </c>
      <c r="C272" t="s">
        <v>299</v>
      </c>
      <c r="D272" t="s">
        <v>304</v>
      </c>
      <c r="E272" s="24">
        <v>88506060</v>
      </c>
      <c r="F272" t="s">
        <v>306</v>
      </c>
      <c r="G272" s="42">
        <v>17.22</v>
      </c>
      <c r="H272" t="s">
        <v>302</v>
      </c>
      <c r="I272" s="40">
        <v>4.2361111111111106E-2</v>
      </c>
    </row>
    <row r="273" spans="2:9" hidden="1" x14ac:dyDescent="0.25">
      <c r="B273">
        <v>10269</v>
      </c>
      <c r="C273" t="s">
        <v>305</v>
      </c>
      <c r="D273" t="s">
        <v>300</v>
      </c>
      <c r="E273" s="24">
        <v>80319080</v>
      </c>
      <c r="F273" t="s">
        <v>301</v>
      </c>
      <c r="G273" s="42">
        <v>15.96</v>
      </c>
      <c r="H273" t="s">
        <v>302</v>
      </c>
      <c r="I273" s="40">
        <v>4.2361111111111106E-2</v>
      </c>
    </row>
    <row r="274" spans="2:9" hidden="1" x14ac:dyDescent="0.25">
      <c r="B274">
        <v>10270</v>
      </c>
      <c r="C274" t="s">
        <v>299</v>
      </c>
      <c r="D274" t="s">
        <v>304</v>
      </c>
      <c r="E274" s="24">
        <v>27016365</v>
      </c>
      <c r="F274" t="s">
        <v>301</v>
      </c>
      <c r="G274" s="42">
        <v>15.45</v>
      </c>
      <c r="H274" t="s">
        <v>302</v>
      </c>
      <c r="I274" s="40">
        <v>0.38124999999999998</v>
      </c>
    </row>
    <row r="275" spans="2:9" hidden="1" x14ac:dyDescent="0.25">
      <c r="B275">
        <v>10271</v>
      </c>
      <c r="C275" t="s">
        <v>305</v>
      </c>
      <c r="D275" t="s">
        <v>304</v>
      </c>
      <c r="E275" s="24">
        <v>80034508</v>
      </c>
      <c r="F275" t="s">
        <v>306</v>
      </c>
      <c r="G275" s="42">
        <v>17.41</v>
      </c>
      <c r="H275" t="s">
        <v>302</v>
      </c>
      <c r="I275" s="40">
        <v>0.21180555555555555</v>
      </c>
    </row>
    <row r="276" spans="2:9" hidden="1" x14ac:dyDescent="0.25">
      <c r="B276">
        <v>10272</v>
      </c>
      <c r="C276" t="s">
        <v>299</v>
      </c>
      <c r="D276" t="s">
        <v>304</v>
      </c>
      <c r="E276" s="24">
        <v>76677689</v>
      </c>
      <c r="F276" t="s">
        <v>301</v>
      </c>
      <c r="G276" s="42">
        <v>21.64</v>
      </c>
      <c r="H276" t="s">
        <v>307</v>
      </c>
      <c r="I276" s="40">
        <v>0.44374999999999998</v>
      </c>
    </row>
    <row r="277" spans="2:9" hidden="1" x14ac:dyDescent="0.25">
      <c r="B277">
        <v>10273</v>
      </c>
      <c r="C277" t="s">
        <v>23</v>
      </c>
      <c r="D277" t="s">
        <v>304</v>
      </c>
      <c r="E277" s="24">
        <v>96855830</v>
      </c>
      <c r="F277" t="s">
        <v>301</v>
      </c>
      <c r="G277" s="42">
        <v>157.86000000000001</v>
      </c>
      <c r="H277" t="s">
        <v>307</v>
      </c>
      <c r="I277" s="40">
        <v>0.21180555555555555</v>
      </c>
    </row>
    <row r="278" spans="2:9" hidden="1" x14ac:dyDescent="0.25">
      <c r="B278">
        <v>10274</v>
      </c>
      <c r="C278" t="s">
        <v>303</v>
      </c>
      <c r="D278" t="s">
        <v>300</v>
      </c>
      <c r="E278" s="24">
        <v>54775836</v>
      </c>
      <c r="F278" t="s">
        <v>301</v>
      </c>
      <c r="G278" s="42">
        <v>18.170000000000002</v>
      </c>
      <c r="H278" t="s">
        <v>302</v>
      </c>
      <c r="I278" s="40">
        <v>0.67291666666666661</v>
      </c>
    </row>
    <row r="279" spans="2:9" hidden="1" x14ac:dyDescent="0.25">
      <c r="B279">
        <v>10275</v>
      </c>
      <c r="C279" t="s">
        <v>303</v>
      </c>
      <c r="D279" t="s">
        <v>304</v>
      </c>
      <c r="E279" s="24">
        <v>18066842</v>
      </c>
      <c r="F279" t="s">
        <v>301</v>
      </c>
      <c r="G279" s="42">
        <v>18.73</v>
      </c>
      <c r="H279" t="s">
        <v>307</v>
      </c>
      <c r="I279" s="40">
        <v>0.84583333333333333</v>
      </c>
    </row>
    <row r="280" spans="2:9" hidden="1" x14ac:dyDescent="0.25">
      <c r="B280">
        <v>10276</v>
      </c>
      <c r="C280" t="s">
        <v>303</v>
      </c>
      <c r="D280" t="s">
        <v>300</v>
      </c>
      <c r="E280" s="24">
        <v>28240563</v>
      </c>
      <c r="F280" t="s">
        <v>301</v>
      </c>
      <c r="G280" s="42">
        <v>17.239999999999998</v>
      </c>
      <c r="H280" t="s">
        <v>307</v>
      </c>
      <c r="I280" s="40">
        <v>0.86597222222222225</v>
      </c>
    </row>
    <row r="281" spans="2:9" hidden="1" x14ac:dyDescent="0.25">
      <c r="B281">
        <v>10277</v>
      </c>
      <c r="C281" t="s">
        <v>23</v>
      </c>
      <c r="D281" t="s">
        <v>304</v>
      </c>
      <c r="E281" s="24">
        <v>24796034</v>
      </c>
      <c r="F281" t="s">
        <v>301</v>
      </c>
      <c r="G281" s="42">
        <v>23.91</v>
      </c>
      <c r="H281" t="s">
        <v>302</v>
      </c>
      <c r="I281" s="40">
        <v>0.58263888888888882</v>
      </c>
    </row>
    <row r="282" spans="2:9" hidden="1" x14ac:dyDescent="0.25">
      <c r="B282">
        <v>10278</v>
      </c>
      <c r="C282" t="s">
        <v>23</v>
      </c>
      <c r="D282" t="s">
        <v>304</v>
      </c>
      <c r="E282" s="24">
        <v>60979466</v>
      </c>
      <c r="F282" t="s">
        <v>301</v>
      </c>
      <c r="G282" s="42">
        <v>22.12</v>
      </c>
      <c r="H282" t="s">
        <v>307</v>
      </c>
      <c r="I282" s="40">
        <v>0.72986111111111107</v>
      </c>
    </row>
    <row r="283" spans="2:9" hidden="1" x14ac:dyDescent="0.25">
      <c r="B283">
        <v>10279</v>
      </c>
      <c r="C283" t="s">
        <v>303</v>
      </c>
      <c r="D283" t="s">
        <v>304</v>
      </c>
      <c r="E283" s="24">
        <v>44558261</v>
      </c>
      <c r="F283" t="s">
        <v>301</v>
      </c>
      <c r="G283" s="42">
        <v>15.25</v>
      </c>
      <c r="H283" t="s">
        <v>302</v>
      </c>
      <c r="I283" s="40">
        <v>0.7993055555555556</v>
      </c>
    </row>
    <row r="284" spans="2:9" hidden="1" x14ac:dyDescent="0.25">
      <c r="B284">
        <v>10280</v>
      </c>
      <c r="C284" t="s">
        <v>23</v>
      </c>
      <c r="D284" t="s">
        <v>304</v>
      </c>
      <c r="E284" s="24">
        <v>49683597</v>
      </c>
      <c r="F284" t="s">
        <v>301</v>
      </c>
      <c r="G284" s="42">
        <v>24.77</v>
      </c>
      <c r="H284" t="s">
        <v>307</v>
      </c>
      <c r="I284" s="40">
        <v>0</v>
      </c>
    </row>
    <row r="285" spans="2:9" hidden="1" x14ac:dyDescent="0.25">
      <c r="B285">
        <v>10281</v>
      </c>
      <c r="C285" t="s">
        <v>303</v>
      </c>
      <c r="D285" t="s">
        <v>300</v>
      </c>
      <c r="E285" s="24">
        <v>70748780</v>
      </c>
      <c r="F285" t="s">
        <v>306</v>
      </c>
      <c r="G285" s="42">
        <v>20.28</v>
      </c>
      <c r="H285" t="s">
        <v>307</v>
      </c>
      <c r="I285" s="40">
        <v>0.25416666666666665</v>
      </c>
    </row>
    <row r="286" spans="2:9" hidden="1" x14ac:dyDescent="0.25">
      <c r="B286">
        <v>10282</v>
      </c>
      <c r="C286" t="s">
        <v>23</v>
      </c>
      <c r="D286" t="s">
        <v>300</v>
      </c>
      <c r="E286" s="24">
        <v>80637514</v>
      </c>
      <c r="F286" t="s">
        <v>306</v>
      </c>
      <c r="G286" s="42">
        <v>20.329999999999998</v>
      </c>
      <c r="H286" t="s">
        <v>302</v>
      </c>
      <c r="I286" s="40">
        <v>0.33888888888888885</v>
      </c>
    </row>
    <row r="287" spans="2:9" hidden="1" x14ac:dyDescent="0.25">
      <c r="B287">
        <v>10283</v>
      </c>
      <c r="C287" t="s">
        <v>23</v>
      </c>
      <c r="D287" t="s">
        <v>304</v>
      </c>
      <c r="E287" s="24">
        <v>77963353</v>
      </c>
      <c r="F287" t="s">
        <v>301</v>
      </c>
      <c r="G287" s="42">
        <v>16.899999999999999</v>
      </c>
      <c r="H287" t="s">
        <v>307</v>
      </c>
      <c r="I287" s="40">
        <v>0.90347222222222223</v>
      </c>
    </row>
    <row r="288" spans="2:9" hidden="1" x14ac:dyDescent="0.25">
      <c r="B288">
        <v>10284</v>
      </c>
      <c r="C288" t="s">
        <v>23</v>
      </c>
      <c r="D288" t="s">
        <v>300</v>
      </c>
      <c r="E288" s="24">
        <v>55003920</v>
      </c>
      <c r="F288" t="s">
        <v>301</v>
      </c>
      <c r="G288" s="42">
        <v>16.47</v>
      </c>
      <c r="H288" t="s">
        <v>307</v>
      </c>
      <c r="I288" s="40">
        <v>0.68194444444444446</v>
      </c>
    </row>
    <row r="289" spans="2:9" hidden="1" x14ac:dyDescent="0.25">
      <c r="B289">
        <v>10285</v>
      </c>
      <c r="C289" t="s">
        <v>303</v>
      </c>
      <c r="D289" t="s">
        <v>300</v>
      </c>
      <c r="E289" s="24">
        <v>66231568</v>
      </c>
      <c r="F289" t="s">
        <v>301</v>
      </c>
      <c r="G289" s="42">
        <v>21.18</v>
      </c>
      <c r="H289" t="s">
        <v>307</v>
      </c>
      <c r="I289" s="40">
        <v>0.63194444444444442</v>
      </c>
    </row>
    <row r="290" spans="2:9" hidden="1" x14ac:dyDescent="0.25">
      <c r="B290">
        <v>10286</v>
      </c>
      <c r="C290" t="s">
        <v>303</v>
      </c>
      <c r="D290" t="s">
        <v>304</v>
      </c>
      <c r="E290" s="24">
        <v>49290839</v>
      </c>
      <c r="F290" t="s">
        <v>301</v>
      </c>
      <c r="G290" s="42">
        <v>15.86</v>
      </c>
      <c r="H290" t="s">
        <v>307</v>
      </c>
      <c r="I290" s="40">
        <v>0.75</v>
      </c>
    </row>
    <row r="291" spans="2:9" hidden="1" x14ac:dyDescent="0.25">
      <c r="B291">
        <v>10287</v>
      </c>
      <c r="C291" t="s">
        <v>303</v>
      </c>
      <c r="D291" t="s">
        <v>304</v>
      </c>
      <c r="E291" s="24">
        <v>65745301</v>
      </c>
      <c r="F291" t="s">
        <v>301</v>
      </c>
      <c r="G291" s="42">
        <v>24.42</v>
      </c>
      <c r="H291" t="s">
        <v>307</v>
      </c>
      <c r="I291" s="40">
        <v>4.2361111111111106E-2</v>
      </c>
    </row>
    <row r="292" spans="2:9" x14ac:dyDescent="0.25">
      <c r="B292">
        <v>10288</v>
      </c>
      <c r="C292" t="s">
        <v>23</v>
      </c>
      <c r="D292" t="s">
        <v>300</v>
      </c>
      <c r="E292" s="24">
        <v>18744208</v>
      </c>
      <c r="F292" t="s">
        <v>301</v>
      </c>
      <c r="G292" s="42">
        <v>222.38</v>
      </c>
      <c r="H292" t="s">
        <v>307</v>
      </c>
      <c r="I292" s="40">
        <v>0.78680555555555554</v>
      </c>
    </row>
    <row r="293" spans="2:9" x14ac:dyDescent="0.25">
      <c r="B293">
        <v>10289</v>
      </c>
      <c r="C293" t="s">
        <v>23</v>
      </c>
      <c r="D293" t="s">
        <v>300</v>
      </c>
      <c r="E293" s="24">
        <v>52683186</v>
      </c>
      <c r="F293" t="s">
        <v>301</v>
      </c>
      <c r="G293" s="42">
        <v>188.85</v>
      </c>
      <c r="H293" t="s">
        <v>307</v>
      </c>
      <c r="I293" s="40">
        <v>0.21180555555555555</v>
      </c>
    </row>
    <row r="294" spans="2:9" hidden="1" x14ac:dyDescent="0.25">
      <c r="B294">
        <v>10290</v>
      </c>
      <c r="C294" t="s">
        <v>299</v>
      </c>
      <c r="D294" t="s">
        <v>304</v>
      </c>
      <c r="E294" s="24">
        <v>87677897</v>
      </c>
      <c r="F294" t="s">
        <v>301</v>
      </c>
      <c r="G294" s="42">
        <v>15.32</v>
      </c>
      <c r="H294" t="s">
        <v>307</v>
      </c>
      <c r="I294" s="40">
        <v>0.38124999999999998</v>
      </c>
    </row>
    <row r="295" spans="2:9" hidden="1" x14ac:dyDescent="0.25">
      <c r="B295">
        <v>10291</v>
      </c>
      <c r="C295" t="s">
        <v>303</v>
      </c>
      <c r="D295" t="s">
        <v>304</v>
      </c>
      <c r="E295" s="24">
        <v>78943440</v>
      </c>
      <c r="F295" t="s">
        <v>306</v>
      </c>
      <c r="G295" s="42">
        <v>24.71</v>
      </c>
      <c r="H295" t="s">
        <v>307</v>
      </c>
      <c r="I295" s="40">
        <v>0.68194444444444446</v>
      </c>
    </row>
    <row r="296" spans="2:9" hidden="1" x14ac:dyDescent="0.25">
      <c r="B296">
        <v>10292</v>
      </c>
      <c r="C296" t="s">
        <v>299</v>
      </c>
      <c r="D296" t="s">
        <v>304</v>
      </c>
      <c r="E296" s="24">
        <v>92175770</v>
      </c>
      <c r="F296" t="s">
        <v>301</v>
      </c>
      <c r="G296" s="42">
        <v>20.97</v>
      </c>
      <c r="H296" t="s">
        <v>307</v>
      </c>
      <c r="I296" s="40">
        <v>0.47013888888888888</v>
      </c>
    </row>
    <row r="297" spans="2:9" hidden="1" x14ac:dyDescent="0.25">
      <c r="B297">
        <v>10293</v>
      </c>
      <c r="C297" t="s">
        <v>303</v>
      </c>
      <c r="D297" t="s">
        <v>304</v>
      </c>
      <c r="E297" s="24">
        <v>32571506</v>
      </c>
      <c r="F297" t="s">
        <v>306</v>
      </c>
      <c r="G297" s="42">
        <v>21.92</v>
      </c>
      <c r="H297" t="s">
        <v>302</v>
      </c>
      <c r="I297" s="40">
        <v>0.80347222222222225</v>
      </c>
    </row>
    <row r="298" spans="2:9" hidden="1" x14ac:dyDescent="0.25">
      <c r="B298">
        <v>10294</v>
      </c>
      <c r="C298" t="s">
        <v>303</v>
      </c>
      <c r="D298" t="s">
        <v>300</v>
      </c>
      <c r="E298" s="24">
        <v>11427628</v>
      </c>
      <c r="F298" t="s">
        <v>301</v>
      </c>
      <c r="G298" s="42">
        <v>15.4</v>
      </c>
      <c r="H298" t="s">
        <v>307</v>
      </c>
      <c r="I298" s="40">
        <v>0.71944444444444444</v>
      </c>
    </row>
    <row r="299" spans="2:9" hidden="1" x14ac:dyDescent="0.25">
      <c r="B299">
        <v>10295</v>
      </c>
      <c r="C299" t="s">
        <v>299</v>
      </c>
      <c r="D299" t="s">
        <v>304</v>
      </c>
      <c r="E299" s="24">
        <v>92399789</v>
      </c>
      <c r="F299" t="s">
        <v>301</v>
      </c>
      <c r="G299" s="42">
        <v>23.08</v>
      </c>
      <c r="H299" t="s">
        <v>307</v>
      </c>
      <c r="I299" s="40">
        <v>0.29652777777777778</v>
      </c>
    </row>
    <row r="300" spans="2:9" hidden="1" x14ac:dyDescent="0.25">
      <c r="B300">
        <v>10296</v>
      </c>
      <c r="C300" t="s">
        <v>299</v>
      </c>
      <c r="D300" t="s">
        <v>300</v>
      </c>
      <c r="E300" s="24">
        <v>63645553</v>
      </c>
      <c r="F300" t="s">
        <v>301</v>
      </c>
      <c r="G300" s="42">
        <v>23.4</v>
      </c>
      <c r="H300" t="s">
        <v>302</v>
      </c>
      <c r="I300" s="40">
        <v>4.2361111111111106E-2</v>
      </c>
    </row>
    <row r="301" spans="2:9" hidden="1" x14ac:dyDescent="0.25">
      <c r="B301">
        <v>10297</v>
      </c>
      <c r="C301" t="s">
        <v>305</v>
      </c>
      <c r="D301" t="s">
        <v>304</v>
      </c>
      <c r="E301" s="24">
        <v>11175481</v>
      </c>
      <c r="F301" t="s">
        <v>301</v>
      </c>
      <c r="G301" s="42">
        <v>22.65</v>
      </c>
      <c r="H301" t="s">
        <v>307</v>
      </c>
      <c r="I301" s="40">
        <v>0.25416666666666665</v>
      </c>
    </row>
    <row r="302" spans="2:9" hidden="1" x14ac:dyDescent="0.25">
      <c r="B302">
        <v>10298</v>
      </c>
      <c r="C302" t="s">
        <v>299</v>
      </c>
      <c r="D302" t="s">
        <v>300</v>
      </c>
      <c r="E302" s="24">
        <v>71269390</v>
      </c>
      <c r="F302" t="s">
        <v>306</v>
      </c>
      <c r="G302" s="42">
        <v>24.61</v>
      </c>
      <c r="H302" t="s">
        <v>307</v>
      </c>
      <c r="I302" s="40">
        <v>0.54722222222222217</v>
      </c>
    </row>
    <row r="303" spans="2:9" hidden="1" x14ac:dyDescent="0.25">
      <c r="B303">
        <v>10299</v>
      </c>
      <c r="C303" t="s">
        <v>299</v>
      </c>
      <c r="D303" t="s">
        <v>304</v>
      </c>
      <c r="E303" s="24">
        <v>97215985</v>
      </c>
      <c r="F303" t="s">
        <v>301</v>
      </c>
      <c r="G303" s="42">
        <v>24.97</v>
      </c>
      <c r="H303" t="s">
        <v>307</v>
      </c>
      <c r="I303" s="40">
        <v>0.70347222222222217</v>
      </c>
    </row>
    <row r="304" spans="2:9" hidden="1" x14ac:dyDescent="0.25">
      <c r="B304">
        <v>10300</v>
      </c>
      <c r="C304" t="s">
        <v>23</v>
      </c>
      <c r="D304" t="s">
        <v>304</v>
      </c>
      <c r="E304" s="24">
        <v>50531437</v>
      </c>
      <c r="F304" t="s">
        <v>301</v>
      </c>
      <c r="G304" s="42">
        <v>18.57</v>
      </c>
      <c r="H304" t="s">
        <v>307</v>
      </c>
      <c r="I304" s="40">
        <v>0.53125</v>
      </c>
    </row>
    <row r="305" spans="2:9" hidden="1" x14ac:dyDescent="0.25">
      <c r="B305">
        <v>10301</v>
      </c>
      <c r="C305" t="s">
        <v>303</v>
      </c>
      <c r="D305" t="s">
        <v>304</v>
      </c>
      <c r="E305" s="24">
        <v>94922677</v>
      </c>
      <c r="F305" t="s">
        <v>306</v>
      </c>
      <c r="G305" s="42">
        <v>16.149999999999999</v>
      </c>
      <c r="H305" t="s">
        <v>302</v>
      </c>
      <c r="I305" s="40">
        <v>0.12708333333333333</v>
      </c>
    </row>
    <row r="306" spans="2:9" hidden="1" x14ac:dyDescent="0.25">
      <c r="B306">
        <v>10302</v>
      </c>
      <c r="C306" t="s">
        <v>303</v>
      </c>
      <c r="D306" t="s">
        <v>300</v>
      </c>
      <c r="E306" s="24">
        <v>17454394</v>
      </c>
      <c r="F306" t="s">
        <v>301</v>
      </c>
      <c r="G306" s="42">
        <v>19.95</v>
      </c>
      <c r="H306" t="s">
        <v>307</v>
      </c>
      <c r="I306" s="40">
        <v>0.81597222222222221</v>
      </c>
    </row>
    <row r="307" spans="2:9" hidden="1" x14ac:dyDescent="0.25">
      <c r="B307">
        <v>10303</v>
      </c>
      <c r="C307" t="s">
        <v>303</v>
      </c>
      <c r="D307" t="s">
        <v>300</v>
      </c>
      <c r="E307" s="24">
        <v>84850536</v>
      </c>
      <c r="F307" t="s">
        <v>301</v>
      </c>
      <c r="G307" s="42">
        <v>15.61</v>
      </c>
      <c r="H307" t="s">
        <v>302</v>
      </c>
      <c r="I307" s="40">
        <v>0.91805555555555562</v>
      </c>
    </row>
    <row r="308" spans="2:9" hidden="1" x14ac:dyDescent="0.25">
      <c r="B308">
        <v>10304</v>
      </c>
      <c r="C308" t="s">
        <v>23</v>
      </c>
      <c r="D308" t="s">
        <v>304</v>
      </c>
      <c r="E308" s="24">
        <v>32164694</v>
      </c>
      <c r="F308" t="s">
        <v>306</v>
      </c>
      <c r="G308" s="42">
        <v>19.13</v>
      </c>
      <c r="H308" t="s">
        <v>307</v>
      </c>
      <c r="I308" s="40">
        <v>0.95486111111111116</v>
      </c>
    </row>
    <row r="309" spans="2:9" hidden="1" x14ac:dyDescent="0.25">
      <c r="B309">
        <v>10305</v>
      </c>
      <c r="C309" t="s">
        <v>303</v>
      </c>
      <c r="D309" t="s">
        <v>304</v>
      </c>
      <c r="E309" s="24">
        <v>88979280</v>
      </c>
      <c r="F309" t="s">
        <v>301</v>
      </c>
      <c r="G309" s="42">
        <v>231.23</v>
      </c>
      <c r="H309" t="s">
        <v>307</v>
      </c>
      <c r="I309" s="40">
        <v>0</v>
      </c>
    </row>
    <row r="310" spans="2:9" hidden="1" x14ac:dyDescent="0.25">
      <c r="B310">
        <v>10306</v>
      </c>
      <c r="C310" t="s">
        <v>299</v>
      </c>
      <c r="D310" t="s">
        <v>304</v>
      </c>
      <c r="E310" s="24">
        <v>21059538</v>
      </c>
      <c r="F310" t="s">
        <v>306</v>
      </c>
      <c r="G310" s="42">
        <v>244.75</v>
      </c>
      <c r="H310" t="s">
        <v>307</v>
      </c>
      <c r="I310" s="40">
        <v>0.42569444444444443</v>
      </c>
    </row>
    <row r="311" spans="2:9" hidden="1" x14ac:dyDescent="0.25">
      <c r="B311">
        <v>10307</v>
      </c>
      <c r="C311" t="s">
        <v>23</v>
      </c>
      <c r="D311" t="s">
        <v>300</v>
      </c>
      <c r="E311" s="24">
        <v>12677778</v>
      </c>
      <c r="F311" t="s">
        <v>301</v>
      </c>
      <c r="G311" s="42">
        <v>21.36</v>
      </c>
      <c r="H311" t="s">
        <v>302</v>
      </c>
      <c r="I311" s="40">
        <v>0.85069444444444453</v>
      </c>
    </row>
    <row r="312" spans="2:9" hidden="1" x14ac:dyDescent="0.25">
      <c r="B312">
        <v>10308</v>
      </c>
      <c r="C312" t="s">
        <v>303</v>
      </c>
      <c r="D312" t="s">
        <v>304</v>
      </c>
      <c r="E312" s="24">
        <v>77758706</v>
      </c>
      <c r="F312" t="s">
        <v>301</v>
      </c>
      <c r="G312" s="42">
        <v>21.83</v>
      </c>
      <c r="H312" t="s">
        <v>307</v>
      </c>
      <c r="I312" s="40">
        <v>4.2361111111111106E-2</v>
      </c>
    </row>
    <row r="313" spans="2:9" hidden="1" x14ac:dyDescent="0.25">
      <c r="B313">
        <v>10309</v>
      </c>
      <c r="C313" t="s">
        <v>23</v>
      </c>
      <c r="D313" t="s">
        <v>304</v>
      </c>
      <c r="E313" s="24">
        <v>14512758</v>
      </c>
      <c r="F313" t="s">
        <v>306</v>
      </c>
      <c r="G313" s="42">
        <v>21.58</v>
      </c>
      <c r="H313" t="s">
        <v>302</v>
      </c>
      <c r="I313" s="40">
        <v>4.2361111111111106E-2</v>
      </c>
    </row>
    <row r="314" spans="2:9" hidden="1" x14ac:dyDescent="0.25">
      <c r="B314">
        <v>10310</v>
      </c>
      <c r="C314" t="s">
        <v>305</v>
      </c>
      <c r="D314" t="s">
        <v>300</v>
      </c>
      <c r="E314" s="24">
        <v>23076219</v>
      </c>
      <c r="F314" t="s">
        <v>306</v>
      </c>
      <c r="G314" s="42">
        <v>17.510000000000002</v>
      </c>
      <c r="H314" t="s">
        <v>307</v>
      </c>
      <c r="I314" s="40">
        <v>0.84652777777777777</v>
      </c>
    </row>
    <row r="315" spans="2:9" hidden="1" x14ac:dyDescent="0.25">
      <c r="B315">
        <v>10311</v>
      </c>
      <c r="C315" t="s">
        <v>23</v>
      </c>
      <c r="D315" t="s">
        <v>300</v>
      </c>
      <c r="E315" s="24">
        <v>71350323</v>
      </c>
      <c r="F315" t="s">
        <v>301</v>
      </c>
      <c r="G315" s="42">
        <v>23.29</v>
      </c>
      <c r="H315" t="s">
        <v>302</v>
      </c>
      <c r="I315" s="40">
        <v>0.16944444444444443</v>
      </c>
    </row>
    <row r="316" spans="2:9" hidden="1" x14ac:dyDescent="0.25">
      <c r="B316">
        <v>10312</v>
      </c>
      <c r="C316" t="s">
        <v>303</v>
      </c>
      <c r="D316" t="s">
        <v>300</v>
      </c>
      <c r="E316" s="24">
        <v>60395312</v>
      </c>
      <c r="F316" t="s">
        <v>301</v>
      </c>
      <c r="G316" s="42">
        <v>18.350000000000001</v>
      </c>
      <c r="H316" t="s">
        <v>307</v>
      </c>
      <c r="I316" s="40">
        <v>0.87083333333333324</v>
      </c>
    </row>
    <row r="317" spans="2:9" hidden="1" x14ac:dyDescent="0.25">
      <c r="B317">
        <v>10313</v>
      </c>
      <c r="C317" t="s">
        <v>303</v>
      </c>
      <c r="D317" t="s">
        <v>304</v>
      </c>
      <c r="E317" s="24">
        <v>38530736</v>
      </c>
      <c r="F317" t="s">
        <v>306</v>
      </c>
      <c r="G317" s="42">
        <v>23.06</v>
      </c>
      <c r="H317" t="s">
        <v>302</v>
      </c>
      <c r="I317" s="40">
        <v>0.4916666666666667</v>
      </c>
    </row>
    <row r="318" spans="2:9" hidden="1" x14ac:dyDescent="0.25">
      <c r="B318">
        <v>10314</v>
      </c>
      <c r="C318" t="s">
        <v>23</v>
      </c>
      <c r="D318" t="s">
        <v>304</v>
      </c>
      <c r="E318" s="24">
        <v>16039556</v>
      </c>
      <c r="F318" t="s">
        <v>301</v>
      </c>
      <c r="G318" s="42">
        <v>19.809999999999999</v>
      </c>
      <c r="H318" t="s">
        <v>302</v>
      </c>
      <c r="I318" s="40">
        <v>0.8881944444444444</v>
      </c>
    </row>
    <row r="319" spans="2:9" hidden="1" x14ac:dyDescent="0.25">
      <c r="B319">
        <v>10315</v>
      </c>
      <c r="C319" t="s">
        <v>299</v>
      </c>
      <c r="D319" t="s">
        <v>304</v>
      </c>
      <c r="E319" s="24">
        <v>93353650</v>
      </c>
      <c r="F319" t="s">
        <v>301</v>
      </c>
      <c r="G319" s="42">
        <v>162.74</v>
      </c>
      <c r="H319" t="s">
        <v>307</v>
      </c>
      <c r="I319" s="40">
        <v>0.38124999999999998</v>
      </c>
    </row>
    <row r="320" spans="2:9" hidden="1" x14ac:dyDescent="0.25">
      <c r="B320">
        <v>10316</v>
      </c>
      <c r="C320" t="s">
        <v>299</v>
      </c>
      <c r="D320" t="s">
        <v>304</v>
      </c>
      <c r="E320" s="24">
        <v>14150787</v>
      </c>
      <c r="F320" t="s">
        <v>301</v>
      </c>
      <c r="G320" s="42">
        <v>16.86</v>
      </c>
      <c r="H320" t="s">
        <v>302</v>
      </c>
      <c r="I320" s="40">
        <v>0.38124999999999998</v>
      </c>
    </row>
    <row r="321" spans="2:9" hidden="1" x14ac:dyDescent="0.25">
      <c r="B321">
        <v>10317</v>
      </c>
      <c r="C321" t="s">
        <v>23</v>
      </c>
      <c r="D321" t="s">
        <v>304</v>
      </c>
      <c r="E321" s="24">
        <v>97279689</v>
      </c>
      <c r="F321" t="s">
        <v>301</v>
      </c>
      <c r="G321" s="42">
        <v>23.31</v>
      </c>
      <c r="H321" t="s">
        <v>307</v>
      </c>
      <c r="I321" s="40">
        <v>0.68263888888888891</v>
      </c>
    </row>
    <row r="322" spans="2:9" hidden="1" x14ac:dyDescent="0.25">
      <c r="B322">
        <v>10318</v>
      </c>
      <c r="C322" t="s">
        <v>303</v>
      </c>
      <c r="D322" t="s">
        <v>304</v>
      </c>
      <c r="E322" s="24">
        <v>65882511</v>
      </c>
      <c r="F322" t="s">
        <v>306</v>
      </c>
      <c r="G322" s="42">
        <v>22.92</v>
      </c>
      <c r="H322" t="s">
        <v>307</v>
      </c>
      <c r="I322" s="40">
        <v>0</v>
      </c>
    </row>
    <row r="323" spans="2:9" hidden="1" x14ac:dyDescent="0.25">
      <c r="B323">
        <v>10319</v>
      </c>
      <c r="C323" t="s">
        <v>303</v>
      </c>
      <c r="D323" t="s">
        <v>304</v>
      </c>
      <c r="E323" s="24">
        <v>88066592</v>
      </c>
      <c r="F323" t="s">
        <v>306</v>
      </c>
      <c r="G323" s="42">
        <v>22.84</v>
      </c>
      <c r="H323" t="s">
        <v>302</v>
      </c>
      <c r="I323" s="40">
        <v>0.73402777777777783</v>
      </c>
    </row>
    <row r="324" spans="2:9" hidden="1" x14ac:dyDescent="0.25">
      <c r="B324">
        <v>10320</v>
      </c>
      <c r="C324" t="s">
        <v>305</v>
      </c>
      <c r="D324" t="s">
        <v>304</v>
      </c>
      <c r="E324" s="24">
        <v>82643293</v>
      </c>
      <c r="F324" t="s">
        <v>301</v>
      </c>
      <c r="G324" s="42">
        <v>16.97</v>
      </c>
      <c r="H324" t="s">
        <v>302</v>
      </c>
      <c r="I324" s="40">
        <v>0.16944444444444443</v>
      </c>
    </row>
    <row r="325" spans="2:9" hidden="1" x14ac:dyDescent="0.25">
      <c r="B325">
        <v>10321</v>
      </c>
      <c r="C325" t="s">
        <v>23</v>
      </c>
      <c r="D325" t="s">
        <v>304</v>
      </c>
      <c r="E325" s="24">
        <v>97730191</v>
      </c>
      <c r="F325" t="s">
        <v>306</v>
      </c>
      <c r="G325" s="42">
        <v>188.16</v>
      </c>
      <c r="H325" t="s">
        <v>307</v>
      </c>
      <c r="I325" s="40">
        <v>0.80625000000000002</v>
      </c>
    </row>
    <row r="326" spans="2:9" hidden="1" x14ac:dyDescent="0.25">
      <c r="B326">
        <v>10322</v>
      </c>
      <c r="C326" t="s">
        <v>303</v>
      </c>
      <c r="D326" t="s">
        <v>304</v>
      </c>
      <c r="E326" s="24">
        <v>59686740</v>
      </c>
      <c r="F326" t="s">
        <v>301</v>
      </c>
      <c r="G326" s="42">
        <v>22.57</v>
      </c>
      <c r="H326" t="s">
        <v>302</v>
      </c>
      <c r="I326" s="40">
        <v>0.78125</v>
      </c>
    </row>
    <row r="327" spans="2:9" hidden="1" x14ac:dyDescent="0.25">
      <c r="B327">
        <v>10323</v>
      </c>
      <c r="C327" t="s">
        <v>305</v>
      </c>
      <c r="D327" t="s">
        <v>300</v>
      </c>
      <c r="E327" s="24">
        <v>93594435</v>
      </c>
      <c r="F327" t="s">
        <v>301</v>
      </c>
      <c r="G327" s="42">
        <v>24.71</v>
      </c>
      <c r="H327" t="s">
        <v>302</v>
      </c>
      <c r="I327" s="40">
        <v>0.56527777777777777</v>
      </c>
    </row>
    <row r="328" spans="2:9" hidden="1" x14ac:dyDescent="0.25">
      <c r="B328">
        <v>10324</v>
      </c>
      <c r="C328" t="s">
        <v>23</v>
      </c>
      <c r="D328" t="s">
        <v>304</v>
      </c>
      <c r="E328" s="24">
        <v>82961120</v>
      </c>
      <c r="F328" t="s">
        <v>301</v>
      </c>
      <c r="G328" s="42">
        <v>246.67</v>
      </c>
      <c r="H328" t="s">
        <v>307</v>
      </c>
      <c r="I328" s="40">
        <v>0.69930555555555562</v>
      </c>
    </row>
    <row r="329" spans="2:9" hidden="1" x14ac:dyDescent="0.25">
      <c r="B329">
        <v>10325</v>
      </c>
      <c r="C329" t="s">
        <v>23</v>
      </c>
      <c r="D329" t="s">
        <v>304</v>
      </c>
      <c r="E329" s="24">
        <v>97623213</v>
      </c>
      <c r="F329" t="s">
        <v>301</v>
      </c>
      <c r="G329" s="42">
        <v>20.97</v>
      </c>
      <c r="H329" t="s">
        <v>307</v>
      </c>
      <c r="I329" s="40">
        <v>0.33888888888888885</v>
      </c>
    </row>
    <row r="330" spans="2:9" hidden="1" x14ac:dyDescent="0.25">
      <c r="B330">
        <v>10326</v>
      </c>
      <c r="C330" t="s">
        <v>299</v>
      </c>
      <c r="D330" t="s">
        <v>300</v>
      </c>
      <c r="E330" s="24">
        <v>14765562</v>
      </c>
      <c r="F330" t="s">
        <v>306</v>
      </c>
      <c r="G330" s="42">
        <v>19.829999999999998</v>
      </c>
      <c r="H330" t="s">
        <v>307</v>
      </c>
      <c r="I330" s="40">
        <v>0.16944444444444443</v>
      </c>
    </row>
    <row r="331" spans="2:9" hidden="1" x14ac:dyDescent="0.25">
      <c r="B331">
        <v>10327</v>
      </c>
      <c r="C331" t="s">
        <v>303</v>
      </c>
      <c r="D331" t="s">
        <v>300</v>
      </c>
      <c r="E331" s="24">
        <v>85470735</v>
      </c>
      <c r="F331" t="s">
        <v>306</v>
      </c>
      <c r="G331" s="42">
        <v>19.09</v>
      </c>
      <c r="H331" t="s">
        <v>307</v>
      </c>
      <c r="I331" s="40">
        <v>0.48958333333333331</v>
      </c>
    </row>
    <row r="332" spans="2:9" hidden="1" x14ac:dyDescent="0.25">
      <c r="B332">
        <v>10328</v>
      </c>
      <c r="C332" t="s">
        <v>23</v>
      </c>
      <c r="D332" t="s">
        <v>304</v>
      </c>
      <c r="E332" s="24">
        <v>55160635</v>
      </c>
      <c r="F332" t="s">
        <v>306</v>
      </c>
      <c r="G332" s="42">
        <v>16.52</v>
      </c>
      <c r="H332" t="s">
        <v>307</v>
      </c>
      <c r="I332" s="40">
        <v>0.25416666666666665</v>
      </c>
    </row>
    <row r="333" spans="2:9" hidden="1" x14ac:dyDescent="0.25">
      <c r="B333">
        <v>10329</v>
      </c>
      <c r="C333" t="s">
        <v>23</v>
      </c>
      <c r="D333" t="s">
        <v>304</v>
      </c>
      <c r="E333" s="24">
        <v>90852426</v>
      </c>
      <c r="F333" t="s">
        <v>306</v>
      </c>
      <c r="G333" s="42">
        <v>22.31</v>
      </c>
      <c r="H333" t="s">
        <v>307</v>
      </c>
      <c r="I333" s="40">
        <v>8.4722222222222213E-2</v>
      </c>
    </row>
    <row r="334" spans="2:9" hidden="1" x14ac:dyDescent="0.25">
      <c r="B334">
        <v>10330</v>
      </c>
      <c r="C334" t="s">
        <v>305</v>
      </c>
      <c r="D334" t="s">
        <v>304</v>
      </c>
      <c r="E334" s="24">
        <v>15945216</v>
      </c>
      <c r="F334" t="s">
        <v>306</v>
      </c>
      <c r="G334" s="42">
        <v>19.52</v>
      </c>
      <c r="H334" t="s">
        <v>302</v>
      </c>
      <c r="I334" s="40">
        <v>0</v>
      </c>
    </row>
    <row r="335" spans="2:9" hidden="1" x14ac:dyDescent="0.25">
      <c r="B335">
        <v>10331</v>
      </c>
      <c r="C335" t="s">
        <v>303</v>
      </c>
      <c r="D335" t="s">
        <v>304</v>
      </c>
      <c r="E335" s="24">
        <v>96688991</v>
      </c>
      <c r="F335" t="s">
        <v>301</v>
      </c>
      <c r="G335" s="42">
        <v>24.79</v>
      </c>
      <c r="H335" t="s">
        <v>302</v>
      </c>
      <c r="I335" s="40">
        <v>0.38124999999999998</v>
      </c>
    </row>
    <row r="336" spans="2:9" hidden="1" x14ac:dyDescent="0.25">
      <c r="B336">
        <v>10332</v>
      </c>
      <c r="C336" t="s">
        <v>303</v>
      </c>
      <c r="D336" t="s">
        <v>304</v>
      </c>
      <c r="E336" s="24">
        <v>31841597</v>
      </c>
      <c r="F336" t="s">
        <v>306</v>
      </c>
      <c r="G336" s="42">
        <v>18.84</v>
      </c>
      <c r="H336" t="s">
        <v>302</v>
      </c>
      <c r="I336" s="40">
        <v>0.9194444444444444</v>
      </c>
    </row>
    <row r="337" spans="2:9" hidden="1" x14ac:dyDescent="0.25">
      <c r="B337">
        <v>10333</v>
      </c>
      <c r="C337" t="s">
        <v>299</v>
      </c>
      <c r="D337" t="s">
        <v>304</v>
      </c>
      <c r="E337" s="24">
        <v>69450143</v>
      </c>
      <c r="F337" t="s">
        <v>301</v>
      </c>
      <c r="G337" s="42">
        <v>24.58</v>
      </c>
      <c r="H337" t="s">
        <v>302</v>
      </c>
      <c r="I337" s="40">
        <v>0</v>
      </c>
    </row>
    <row r="338" spans="2:9" hidden="1" x14ac:dyDescent="0.25">
      <c r="B338">
        <v>10334</v>
      </c>
      <c r="C338" t="s">
        <v>305</v>
      </c>
      <c r="D338" t="s">
        <v>304</v>
      </c>
      <c r="E338" s="24">
        <v>43384272</v>
      </c>
      <c r="F338" t="s">
        <v>301</v>
      </c>
      <c r="G338" s="42">
        <v>17.190000000000001</v>
      </c>
      <c r="H338" t="s">
        <v>307</v>
      </c>
      <c r="I338" s="40">
        <v>0.5131944444444444</v>
      </c>
    </row>
    <row r="339" spans="2:9" hidden="1" x14ac:dyDescent="0.25">
      <c r="B339">
        <v>10335</v>
      </c>
      <c r="C339" t="s">
        <v>299</v>
      </c>
      <c r="D339" t="s">
        <v>300</v>
      </c>
      <c r="E339" s="24">
        <v>65292790</v>
      </c>
      <c r="F339" t="s">
        <v>301</v>
      </c>
      <c r="G339" s="42">
        <v>19.649999999999999</v>
      </c>
      <c r="H339" t="s">
        <v>307</v>
      </c>
      <c r="I339" s="40">
        <v>0.25416666666666665</v>
      </c>
    </row>
    <row r="340" spans="2:9" hidden="1" x14ac:dyDescent="0.25">
      <c r="B340">
        <v>10336</v>
      </c>
      <c r="C340" t="s">
        <v>23</v>
      </c>
      <c r="D340" t="s">
        <v>304</v>
      </c>
      <c r="E340" s="24">
        <v>71336291</v>
      </c>
      <c r="F340" t="s">
        <v>301</v>
      </c>
      <c r="G340" s="42">
        <v>17.350000000000001</v>
      </c>
      <c r="H340" t="s">
        <v>307</v>
      </c>
      <c r="I340" s="40">
        <v>0.90069444444444446</v>
      </c>
    </row>
    <row r="341" spans="2:9" hidden="1" x14ac:dyDescent="0.25">
      <c r="B341">
        <v>10337</v>
      </c>
      <c r="C341" t="s">
        <v>303</v>
      </c>
      <c r="D341" t="s">
        <v>300</v>
      </c>
      <c r="E341" s="24">
        <v>99300859</v>
      </c>
      <c r="F341" t="s">
        <v>301</v>
      </c>
      <c r="G341" s="42">
        <v>22.92</v>
      </c>
      <c r="H341" t="s">
        <v>302</v>
      </c>
      <c r="I341" s="40">
        <v>0.68263888888888891</v>
      </c>
    </row>
    <row r="342" spans="2:9" hidden="1" x14ac:dyDescent="0.25">
      <c r="B342">
        <v>10338</v>
      </c>
      <c r="C342" t="s">
        <v>305</v>
      </c>
      <c r="D342" t="s">
        <v>304</v>
      </c>
      <c r="E342" s="24">
        <v>81921349</v>
      </c>
      <c r="F342" t="s">
        <v>306</v>
      </c>
      <c r="G342" s="42">
        <v>18.809999999999999</v>
      </c>
      <c r="H342" t="s">
        <v>302</v>
      </c>
      <c r="I342" s="40">
        <v>0.29652777777777778</v>
      </c>
    </row>
    <row r="343" spans="2:9" hidden="1" x14ac:dyDescent="0.25">
      <c r="B343">
        <v>10339</v>
      </c>
      <c r="C343" t="s">
        <v>303</v>
      </c>
      <c r="D343" t="s">
        <v>300</v>
      </c>
      <c r="E343" s="24">
        <v>40237279</v>
      </c>
      <c r="F343" t="s">
        <v>301</v>
      </c>
      <c r="G343" s="42">
        <v>20.079999999999998</v>
      </c>
      <c r="H343" t="s">
        <v>307</v>
      </c>
      <c r="I343" s="40">
        <v>0.12708333333333333</v>
      </c>
    </row>
    <row r="344" spans="2:9" hidden="1" x14ac:dyDescent="0.25">
      <c r="B344">
        <v>10340</v>
      </c>
      <c r="C344" t="s">
        <v>303</v>
      </c>
      <c r="D344" t="s">
        <v>304</v>
      </c>
      <c r="E344" s="24">
        <v>38167466</v>
      </c>
      <c r="F344" t="s">
        <v>306</v>
      </c>
      <c r="G344" s="42">
        <v>24.54</v>
      </c>
      <c r="H344" t="s">
        <v>307</v>
      </c>
      <c r="I344" s="40">
        <v>0.16944444444444443</v>
      </c>
    </row>
    <row r="345" spans="2:9" hidden="1" x14ac:dyDescent="0.25">
      <c r="B345">
        <v>10341</v>
      </c>
      <c r="C345" t="s">
        <v>303</v>
      </c>
      <c r="D345" t="s">
        <v>300</v>
      </c>
      <c r="E345" s="24">
        <v>88466601</v>
      </c>
      <c r="F345" t="s">
        <v>301</v>
      </c>
      <c r="G345" s="42">
        <v>24.81</v>
      </c>
      <c r="H345" t="s">
        <v>307</v>
      </c>
      <c r="I345" s="40">
        <v>0.61111111111111105</v>
      </c>
    </row>
    <row r="346" spans="2:9" hidden="1" x14ac:dyDescent="0.25">
      <c r="B346">
        <v>10342</v>
      </c>
      <c r="C346" t="s">
        <v>303</v>
      </c>
      <c r="D346" t="s">
        <v>300</v>
      </c>
      <c r="E346" s="24">
        <v>27965385</v>
      </c>
      <c r="F346" t="s">
        <v>306</v>
      </c>
      <c r="G346" s="42">
        <v>15.94</v>
      </c>
      <c r="H346" t="s">
        <v>302</v>
      </c>
      <c r="I346" s="40">
        <v>0</v>
      </c>
    </row>
    <row r="347" spans="2:9" hidden="1" x14ac:dyDescent="0.25">
      <c r="B347">
        <v>10343</v>
      </c>
      <c r="C347" t="s">
        <v>305</v>
      </c>
      <c r="D347" t="s">
        <v>300</v>
      </c>
      <c r="E347" s="24">
        <v>80215999</v>
      </c>
      <c r="F347" t="s">
        <v>301</v>
      </c>
      <c r="G347" s="42">
        <v>18.29</v>
      </c>
      <c r="H347" t="s">
        <v>302</v>
      </c>
      <c r="I347" s="40">
        <v>0.33888888888888885</v>
      </c>
    </row>
    <row r="348" spans="2:9" hidden="1" x14ac:dyDescent="0.25">
      <c r="B348">
        <v>10344</v>
      </c>
      <c r="C348" t="s">
        <v>299</v>
      </c>
      <c r="D348" t="s">
        <v>304</v>
      </c>
      <c r="E348" s="24">
        <v>12222505</v>
      </c>
      <c r="F348" t="s">
        <v>301</v>
      </c>
      <c r="G348" s="42">
        <v>15.55</v>
      </c>
      <c r="H348" t="s">
        <v>302</v>
      </c>
      <c r="I348" s="40">
        <v>0.25416666666666665</v>
      </c>
    </row>
    <row r="349" spans="2:9" hidden="1" x14ac:dyDescent="0.25">
      <c r="B349">
        <v>10345</v>
      </c>
      <c r="C349" t="s">
        <v>303</v>
      </c>
      <c r="D349" t="s">
        <v>300</v>
      </c>
      <c r="E349" s="24">
        <v>64014515</v>
      </c>
      <c r="F349" t="s">
        <v>301</v>
      </c>
      <c r="G349" s="42">
        <v>19.2</v>
      </c>
      <c r="H349" t="s">
        <v>302</v>
      </c>
      <c r="I349" s="40">
        <v>0.86944444444444446</v>
      </c>
    </row>
    <row r="350" spans="2:9" hidden="1" x14ac:dyDescent="0.25">
      <c r="B350">
        <v>10346</v>
      </c>
      <c r="C350" t="s">
        <v>303</v>
      </c>
      <c r="D350" t="s">
        <v>304</v>
      </c>
      <c r="E350" s="24">
        <v>90818758</v>
      </c>
      <c r="F350" t="s">
        <v>306</v>
      </c>
      <c r="G350" s="42">
        <v>17.34</v>
      </c>
      <c r="H350" t="s">
        <v>302</v>
      </c>
      <c r="I350" s="40">
        <v>0.75694444444444453</v>
      </c>
    </row>
    <row r="351" spans="2:9" hidden="1" x14ac:dyDescent="0.25">
      <c r="B351">
        <v>10347</v>
      </c>
      <c r="C351" t="s">
        <v>299</v>
      </c>
      <c r="D351" t="s">
        <v>300</v>
      </c>
      <c r="E351" s="24">
        <v>94873280</v>
      </c>
      <c r="F351" t="s">
        <v>306</v>
      </c>
      <c r="G351" s="42">
        <v>22.51</v>
      </c>
      <c r="H351" t="s">
        <v>302</v>
      </c>
      <c r="I351" s="40">
        <v>0.21180555555555555</v>
      </c>
    </row>
    <row r="352" spans="2:9" hidden="1" x14ac:dyDescent="0.25">
      <c r="B352">
        <v>10348</v>
      </c>
      <c r="C352" t="s">
        <v>23</v>
      </c>
      <c r="D352" t="s">
        <v>300</v>
      </c>
      <c r="E352" s="24">
        <v>73200296</v>
      </c>
      <c r="F352" t="s">
        <v>306</v>
      </c>
      <c r="G352" s="42">
        <v>23.45</v>
      </c>
      <c r="H352" t="s">
        <v>302</v>
      </c>
      <c r="I352" s="40">
        <v>8.4722222222222213E-2</v>
      </c>
    </row>
    <row r="353" spans="2:9" hidden="1" x14ac:dyDescent="0.25">
      <c r="B353">
        <v>10349</v>
      </c>
      <c r="C353" t="s">
        <v>299</v>
      </c>
      <c r="D353" t="s">
        <v>300</v>
      </c>
      <c r="E353" s="24">
        <v>38960810</v>
      </c>
      <c r="F353" t="s">
        <v>301</v>
      </c>
      <c r="G353" s="42">
        <v>16.149999999999999</v>
      </c>
      <c r="H353" t="s">
        <v>302</v>
      </c>
      <c r="I353" s="40">
        <v>0.57291666666666663</v>
      </c>
    </row>
    <row r="354" spans="2:9" hidden="1" x14ac:dyDescent="0.25">
      <c r="B354">
        <v>10350</v>
      </c>
      <c r="C354" t="s">
        <v>303</v>
      </c>
      <c r="D354" t="s">
        <v>300</v>
      </c>
      <c r="E354" s="24">
        <v>88326061</v>
      </c>
      <c r="F354" t="s">
        <v>301</v>
      </c>
      <c r="G354" s="42">
        <v>17.68</v>
      </c>
      <c r="H354" t="s">
        <v>307</v>
      </c>
      <c r="I354" s="40">
        <v>0</v>
      </c>
    </row>
    <row r="355" spans="2:9" hidden="1" x14ac:dyDescent="0.25">
      <c r="B355">
        <v>10351</v>
      </c>
      <c r="C355" t="s">
        <v>305</v>
      </c>
      <c r="D355" t="s">
        <v>304</v>
      </c>
      <c r="E355" s="24">
        <v>41691635</v>
      </c>
      <c r="F355" t="s">
        <v>306</v>
      </c>
      <c r="G355" s="42">
        <v>22.11</v>
      </c>
      <c r="H355" t="s">
        <v>307</v>
      </c>
      <c r="I355" s="40">
        <v>0.4777777777777778</v>
      </c>
    </row>
    <row r="356" spans="2:9" hidden="1" x14ac:dyDescent="0.25">
      <c r="B356">
        <v>10352</v>
      </c>
      <c r="C356" t="s">
        <v>303</v>
      </c>
      <c r="D356" t="s">
        <v>304</v>
      </c>
      <c r="E356" s="24">
        <v>58121431</v>
      </c>
      <c r="F356" t="s">
        <v>301</v>
      </c>
      <c r="G356" s="42">
        <v>18.41</v>
      </c>
      <c r="H356" t="s">
        <v>302</v>
      </c>
      <c r="I356" s="40">
        <v>4.2361111111111106E-2</v>
      </c>
    </row>
    <row r="357" spans="2:9" hidden="1" x14ac:dyDescent="0.25">
      <c r="B357">
        <v>10353</v>
      </c>
      <c r="C357" t="s">
        <v>303</v>
      </c>
      <c r="D357" t="s">
        <v>300</v>
      </c>
      <c r="E357" s="24">
        <v>55259994</v>
      </c>
      <c r="F357" t="s">
        <v>301</v>
      </c>
      <c r="G357" s="42">
        <v>17.079999999999998</v>
      </c>
      <c r="H357" t="s">
        <v>302</v>
      </c>
      <c r="I357" s="40">
        <v>0.71250000000000002</v>
      </c>
    </row>
    <row r="358" spans="2:9" hidden="1" x14ac:dyDescent="0.25">
      <c r="B358">
        <v>10354</v>
      </c>
      <c r="C358" t="s">
        <v>23</v>
      </c>
      <c r="D358" t="s">
        <v>300</v>
      </c>
      <c r="E358" s="24">
        <v>61072223</v>
      </c>
      <c r="F358" t="s">
        <v>301</v>
      </c>
      <c r="G358" s="42">
        <v>15.77</v>
      </c>
      <c r="H358" t="s">
        <v>302</v>
      </c>
      <c r="I358" s="40">
        <v>0.44166666666666665</v>
      </c>
    </row>
    <row r="359" spans="2:9" hidden="1" x14ac:dyDescent="0.25">
      <c r="B359">
        <v>10355</v>
      </c>
      <c r="C359" t="s">
        <v>299</v>
      </c>
      <c r="D359" t="s">
        <v>304</v>
      </c>
      <c r="E359" s="24">
        <v>17256670</v>
      </c>
      <c r="F359" t="s">
        <v>301</v>
      </c>
      <c r="G359" s="42">
        <v>22.41</v>
      </c>
      <c r="H359" t="s">
        <v>307</v>
      </c>
      <c r="I359" s="40">
        <v>0.29652777777777778</v>
      </c>
    </row>
    <row r="360" spans="2:9" hidden="1" x14ac:dyDescent="0.25">
      <c r="B360">
        <v>10356</v>
      </c>
      <c r="C360" t="s">
        <v>305</v>
      </c>
      <c r="D360" t="s">
        <v>300</v>
      </c>
      <c r="E360" s="24">
        <v>98206099</v>
      </c>
      <c r="F360" t="s">
        <v>301</v>
      </c>
      <c r="G360" s="42">
        <v>20.63</v>
      </c>
      <c r="H360" t="s">
        <v>302</v>
      </c>
      <c r="I360" s="40">
        <v>0.12708333333333333</v>
      </c>
    </row>
    <row r="361" spans="2:9" hidden="1" x14ac:dyDescent="0.25">
      <c r="B361">
        <v>10357</v>
      </c>
      <c r="C361" t="s">
        <v>23</v>
      </c>
      <c r="D361" t="s">
        <v>304</v>
      </c>
      <c r="E361" s="24">
        <v>43063718</v>
      </c>
      <c r="F361" t="s">
        <v>306</v>
      </c>
      <c r="G361" s="42">
        <v>18.14</v>
      </c>
      <c r="H361" t="s">
        <v>307</v>
      </c>
      <c r="I361" s="40">
        <v>0.12708333333333333</v>
      </c>
    </row>
    <row r="362" spans="2:9" hidden="1" x14ac:dyDescent="0.25">
      <c r="B362">
        <v>10358</v>
      </c>
      <c r="C362" t="s">
        <v>305</v>
      </c>
      <c r="D362" t="s">
        <v>304</v>
      </c>
      <c r="E362" s="24">
        <v>67151337</v>
      </c>
      <c r="F362" t="s">
        <v>301</v>
      </c>
      <c r="G362" s="42">
        <v>20.18</v>
      </c>
      <c r="H362" t="s">
        <v>307</v>
      </c>
      <c r="I362" s="40">
        <v>0.46736111111111112</v>
      </c>
    </row>
    <row r="363" spans="2:9" hidden="1" x14ac:dyDescent="0.25">
      <c r="B363">
        <v>10359</v>
      </c>
      <c r="C363" t="s">
        <v>303</v>
      </c>
      <c r="D363" t="s">
        <v>304</v>
      </c>
      <c r="E363" s="24">
        <v>39969279</v>
      </c>
      <c r="F363" t="s">
        <v>306</v>
      </c>
      <c r="G363" s="42">
        <v>177.3</v>
      </c>
      <c r="H363" t="s">
        <v>307</v>
      </c>
      <c r="I363" s="40">
        <v>0.48125000000000001</v>
      </c>
    </row>
    <row r="364" spans="2:9" hidden="1" x14ac:dyDescent="0.25">
      <c r="B364">
        <v>10360</v>
      </c>
      <c r="C364" t="s">
        <v>23</v>
      </c>
      <c r="D364" t="s">
        <v>300</v>
      </c>
      <c r="E364" s="24">
        <v>58790759</v>
      </c>
      <c r="F364" t="s">
        <v>301</v>
      </c>
      <c r="G364" s="42">
        <v>15.71</v>
      </c>
      <c r="H364" t="s">
        <v>302</v>
      </c>
      <c r="I364" s="40">
        <v>0.21180555555555555</v>
      </c>
    </row>
    <row r="365" spans="2:9" hidden="1" x14ac:dyDescent="0.25">
      <c r="B365">
        <v>10361</v>
      </c>
      <c r="C365" t="s">
        <v>305</v>
      </c>
      <c r="D365" t="s">
        <v>304</v>
      </c>
      <c r="E365" s="24">
        <v>45790914</v>
      </c>
      <c r="F365" t="s">
        <v>301</v>
      </c>
      <c r="G365" s="42">
        <v>21.75</v>
      </c>
      <c r="H365" t="s">
        <v>302</v>
      </c>
      <c r="I365" s="40">
        <v>0.72361111111111109</v>
      </c>
    </row>
    <row r="366" spans="2:9" hidden="1" x14ac:dyDescent="0.25">
      <c r="B366">
        <v>10362</v>
      </c>
      <c r="C366" t="s">
        <v>23</v>
      </c>
      <c r="D366" t="s">
        <v>304</v>
      </c>
      <c r="E366" s="24">
        <v>85351233</v>
      </c>
      <c r="F366" t="s">
        <v>306</v>
      </c>
      <c r="G366" s="42">
        <v>18.25</v>
      </c>
      <c r="H366" t="s">
        <v>307</v>
      </c>
      <c r="I366" s="40">
        <v>0.21180555555555555</v>
      </c>
    </row>
    <row r="367" spans="2:9" hidden="1" x14ac:dyDescent="0.25">
      <c r="B367">
        <v>10363</v>
      </c>
      <c r="C367" t="s">
        <v>23</v>
      </c>
      <c r="D367" t="s">
        <v>304</v>
      </c>
      <c r="E367" s="24">
        <v>40331224</v>
      </c>
      <c r="F367" t="s">
        <v>301</v>
      </c>
      <c r="G367" s="42">
        <v>203.72</v>
      </c>
      <c r="H367" t="s">
        <v>307</v>
      </c>
      <c r="I367" s="40">
        <v>0.60347222222222219</v>
      </c>
    </row>
    <row r="368" spans="2:9" hidden="1" x14ac:dyDescent="0.25">
      <c r="B368">
        <v>10364</v>
      </c>
      <c r="C368" t="s">
        <v>303</v>
      </c>
      <c r="D368" t="s">
        <v>300</v>
      </c>
      <c r="E368" s="24">
        <v>13065288</v>
      </c>
      <c r="F368" t="s">
        <v>306</v>
      </c>
      <c r="G368" s="42">
        <v>15.54</v>
      </c>
      <c r="H368" t="s">
        <v>307</v>
      </c>
      <c r="I368" s="40">
        <v>0.81666666666666676</v>
      </c>
    </row>
    <row r="369" spans="2:9" hidden="1" x14ac:dyDescent="0.25">
      <c r="B369">
        <v>10365</v>
      </c>
      <c r="C369" t="s">
        <v>303</v>
      </c>
      <c r="D369" t="s">
        <v>304</v>
      </c>
      <c r="E369" s="24">
        <v>30370343</v>
      </c>
      <c r="F369" t="s">
        <v>301</v>
      </c>
      <c r="G369" s="42">
        <v>17.5</v>
      </c>
      <c r="H369" t="s">
        <v>302</v>
      </c>
      <c r="I369" s="40">
        <v>0.21180555555555555</v>
      </c>
    </row>
    <row r="370" spans="2:9" hidden="1" x14ac:dyDescent="0.25">
      <c r="B370">
        <v>10366</v>
      </c>
      <c r="C370" t="s">
        <v>299</v>
      </c>
      <c r="D370" t="s">
        <v>304</v>
      </c>
      <c r="E370" s="24">
        <v>38342520</v>
      </c>
      <c r="F370" t="s">
        <v>301</v>
      </c>
      <c r="G370" s="42">
        <v>21.32</v>
      </c>
      <c r="H370" t="s">
        <v>307</v>
      </c>
      <c r="I370" s="40">
        <v>8.4722222222222213E-2</v>
      </c>
    </row>
    <row r="371" spans="2:9" x14ac:dyDescent="0.25">
      <c r="B371">
        <v>10367</v>
      </c>
      <c r="C371" t="s">
        <v>299</v>
      </c>
      <c r="D371" t="s">
        <v>300</v>
      </c>
      <c r="E371" s="24">
        <v>37778643</v>
      </c>
      <c r="F371" t="s">
        <v>301</v>
      </c>
      <c r="G371" s="42">
        <v>150.86000000000001</v>
      </c>
      <c r="H371" t="s">
        <v>307</v>
      </c>
      <c r="I371" s="40">
        <v>0.55347222222222225</v>
      </c>
    </row>
    <row r="372" spans="2:9" hidden="1" x14ac:dyDescent="0.25">
      <c r="B372">
        <v>10368</v>
      </c>
      <c r="C372" t="s">
        <v>303</v>
      </c>
      <c r="D372" t="s">
        <v>300</v>
      </c>
      <c r="E372" s="24">
        <v>21005551</v>
      </c>
      <c r="F372" t="s">
        <v>301</v>
      </c>
      <c r="G372" s="42">
        <v>17.39</v>
      </c>
      <c r="H372" t="s">
        <v>307</v>
      </c>
      <c r="I372" s="40">
        <v>0.16944444444444443</v>
      </c>
    </row>
    <row r="373" spans="2:9" hidden="1" x14ac:dyDescent="0.25">
      <c r="B373">
        <v>10369</v>
      </c>
      <c r="C373" t="s">
        <v>299</v>
      </c>
      <c r="D373" t="s">
        <v>304</v>
      </c>
      <c r="E373" s="24">
        <v>80160243</v>
      </c>
      <c r="F373" t="s">
        <v>301</v>
      </c>
      <c r="G373" s="42">
        <v>23.87</v>
      </c>
      <c r="H373" t="s">
        <v>302</v>
      </c>
      <c r="I373" s="40">
        <v>0.57777777777777783</v>
      </c>
    </row>
    <row r="374" spans="2:9" hidden="1" x14ac:dyDescent="0.25">
      <c r="B374">
        <v>10370</v>
      </c>
      <c r="C374" t="s">
        <v>305</v>
      </c>
      <c r="D374" t="s">
        <v>304</v>
      </c>
      <c r="E374" s="24">
        <v>70859272</v>
      </c>
      <c r="F374" t="s">
        <v>301</v>
      </c>
      <c r="G374" s="42">
        <v>21.53</v>
      </c>
      <c r="H374" t="s">
        <v>307</v>
      </c>
      <c r="I374" s="40">
        <v>0.6694444444444444</v>
      </c>
    </row>
    <row r="375" spans="2:9" hidden="1" x14ac:dyDescent="0.25">
      <c r="B375">
        <v>10371</v>
      </c>
      <c r="C375" t="s">
        <v>305</v>
      </c>
      <c r="D375" t="s">
        <v>304</v>
      </c>
      <c r="E375" s="24">
        <v>41514905</v>
      </c>
      <c r="F375" t="s">
        <v>301</v>
      </c>
      <c r="G375" s="42">
        <v>19.64</v>
      </c>
      <c r="H375" t="s">
        <v>302</v>
      </c>
      <c r="I375" s="40">
        <v>0.67638888888888893</v>
      </c>
    </row>
    <row r="376" spans="2:9" hidden="1" x14ac:dyDescent="0.25">
      <c r="B376">
        <v>10372</v>
      </c>
      <c r="C376" t="s">
        <v>303</v>
      </c>
      <c r="D376" t="s">
        <v>300</v>
      </c>
      <c r="E376" s="24">
        <v>68986646</v>
      </c>
      <c r="F376" t="s">
        <v>301</v>
      </c>
      <c r="G376" s="42">
        <v>18.27</v>
      </c>
      <c r="H376" t="s">
        <v>307</v>
      </c>
      <c r="I376" s="40">
        <v>0.77708333333333324</v>
      </c>
    </row>
    <row r="377" spans="2:9" hidden="1" x14ac:dyDescent="0.25">
      <c r="B377">
        <v>10373</v>
      </c>
      <c r="C377" t="s">
        <v>303</v>
      </c>
      <c r="D377" t="s">
        <v>304</v>
      </c>
      <c r="E377" s="24">
        <v>51423763</v>
      </c>
      <c r="F377" t="s">
        <v>301</v>
      </c>
      <c r="G377" s="42">
        <v>19.27</v>
      </c>
      <c r="H377" t="s">
        <v>302</v>
      </c>
      <c r="I377" s="40">
        <v>0.25416666666666665</v>
      </c>
    </row>
    <row r="378" spans="2:9" hidden="1" x14ac:dyDescent="0.25">
      <c r="B378">
        <v>10374</v>
      </c>
      <c r="C378" t="s">
        <v>305</v>
      </c>
      <c r="D378" t="s">
        <v>304</v>
      </c>
      <c r="E378" s="24">
        <v>78615837</v>
      </c>
      <c r="F378" t="s">
        <v>301</v>
      </c>
      <c r="G378" s="42">
        <v>20.16</v>
      </c>
      <c r="H378" t="s">
        <v>307</v>
      </c>
      <c r="I378" s="40">
        <v>0.60972222222222217</v>
      </c>
    </row>
    <row r="379" spans="2:9" hidden="1" x14ac:dyDescent="0.25">
      <c r="B379">
        <v>10375</v>
      </c>
      <c r="C379" t="s">
        <v>303</v>
      </c>
      <c r="D379" t="s">
        <v>304</v>
      </c>
      <c r="E379" s="24">
        <v>95641106</v>
      </c>
      <c r="F379" t="s">
        <v>301</v>
      </c>
      <c r="G379" s="42">
        <v>15.59</v>
      </c>
      <c r="H379" t="s">
        <v>302</v>
      </c>
      <c r="I379" s="40">
        <v>0.16944444444444443</v>
      </c>
    </row>
    <row r="380" spans="2:9" hidden="1" x14ac:dyDescent="0.25">
      <c r="B380">
        <v>10376</v>
      </c>
      <c r="C380" t="s">
        <v>23</v>
      </c>
      <c r="D380" t="s">
        <v>300</v>
      </c>
      <c r="E380" s="24">
        <v>40892422</v>
      </c>
      <c r="F380" t="s">
        <v>306</v>
      </c>
      <c r="G380" s="42">
        <v>16.34</v>
      </c>
      <c r="H380" t="s">
        <v>302</v>
      </c>
      <c r="I380" s="40">
        <v>0.52430555555555558</v>
      </c>
    </row>
    <row r="381" spans="2:9" hidden="1" x14ac:dyDescent="0.25">
      <c r="B381">
        <v>10377</v>
      </c>
      <c r="C381" t="s">
        <v>299</v>
      </c>
      <c r="D381" t="s">
        <v>304</v>
      </c>
      <c r="E381" s="24">
        <v>70431710</v>
      </c>
      <c r="F381" t="s">
        <v>301</v>
      </c>
      <c r="G381" s="42">
        <v>199.18</v>
      </c>
      <c r="H381" t="s">
        <v>307</v>
      </c>
      <c r="I381" s="40">
        <v>0.58333333333333337</v>
      </c>
    </row>
    <row r="382" spans="2:9" hidden="1" x14ac:dyDescent="0.25">
      <c r="B382">
        <v>10378</v>
      </c>
      <c r="C382" t="s">
        <v>23</v>
      </c>
      <c r="D382" t="s">
        <v>300</v>
      </c>
      <c r="E382" s="24">
        <v>95673115</v>
      </c>
      <c r="F382" t="s">
        <v>301</v>
      </c>
      <c r="G382" s="42">
        <v>19.989999999999998</v>
      </c>
      <c r="H382" t="s">
        <v>307</v>
      </c>
      <c r="I382" s="40">
        <v>0.8534722222222223</v>
      </c>
    </row>
    <row r="383" spans="2:9" hidden="1" x14ac:dyDescent="0.25">
      <c r="B383">
        <v>10379</v>
      </c>
      <c r="C383" t="s">
        <v>305</v>
      </c>
      <c r="D383" t="s">
        <v>304</v>
      </c>
      <c r="E383" s="24">
        <v>72527223</v>
      </c>
      <c r="F383" t="s">
        <v>306</v>
      </c>
      <c r="G383" s="42">
        <v>18.440000000000001</v>
      </c>
      <c r="H383" t="s">
        <v>302</v>
      </c>
      <c r="I383" s="40">
        <v>0.77638888888888891</v>
      </c>
    </row>
    <row r="384" spans="2:9" hidden="1" x14ac:dyDescent="0.25">
      <c r="B384">
        <v>10380</v>
      </c>
      <c r="C384" t="s">
        <v>303</v>
      </c>
      <c r="D384" t="s">
        <v>304</v>
      </c>
      <c r="E384" s="24">
        <v>77577648</v>
      </c>
      <c r="F384" t="s">
        <v>301</v>
      </c>
      <c r="G384" s="42">
        <v>23.75</v>
      </c>
      <c r="H384" t="s">
        <v>307</v>
      </c>
      <c r="I384" s="40">
        <v>0.38124999999999998</v>
      </c>
    </row>
    <row r="385" spans="2:9" hidden="1" x14ac:dyDescent="0.25">
      <c r="B385">
        <v>10381</v>
      </c>
      <c r="C385" t="s">
        <v>303</v>
      </c>
      <c r="D385" t="s">
        <v>304</v>
      </c>
      <c r="E385" s="24">
        <v>26849225</v>
      </c>
      <c r="F385" t="s">
        <v>301</v>
      </c>
      <c r="G385" s="42">
        <v>20.88</v>
      </c>
      <c r="H385" t="s">
        <v>302</v>
      </c>
      <c r="I385" s="40">
        <v>0</v>
      </c>
    </row>
    <row r="386" spans="2:9" hidden="1" x14ac:dyDescent="0.25">
      <c r="B386">
        <v>10382</v>
      </c>
      <c r="C386" t="s">
        <v>23</v>
      </c>
      <c r="D386" t="s">
        <v>304</v>
      </c>
      <c r="E386" s="24">
        <v>27508938</v>
      </c>
      <c r="F386" t="s">
        <v>301</v>
      </c>
      <c r="G386" s="42">
        <v>197.43</v>
      </c>
      <c r="H386" t="s">
        <v>307</v>
      </c>
      <c r="I386" s="40">
        <v>0.4465277777777778</v>
      </c>
    </row>
    <row r="387" spans="2:9" hidden="1" x14ac:dyDescent="0.25">
      <c r="B387">
        <v>10383</v>
      </c>
      <c r="C387" t="s">
        <v>303</v>
      </c>
      <c r="D387" t="s">
        <v>304</v>
      </c>
      <c r="E387" s="24">
        <v>43095105</v>
      </c>
      <c r="F387" t="s">
        <v>301</v>
      </c>
      <c r="G387" s="42">
        <v>20.32</v>
      </c>
      <c r="H387" t="s">
        <v>307</v>
      </c>
      <c r="I387" s="40">
        <v>0.7729166666666667</v>
      </c>
    </row>
    <row r="388" spans="2:9" hidden="1" x14ac:dyDescent="0.25">
      <c r="B388">
        <v>10384</v>
      </c>
      <c r="C388" t="s">
        <v>23</v>
      </c>
      <c r="D388" t="s">
        <v>304</v>
      </c>
      <c r="E388" s="24">
        <v>70978581</v>
      </c>
      <c r="F388" t="s">
        <v>301</v>
      </c>
      <c r="G388" s="42">
        <v>16.82</v>
      </c>
      <c r="H388" t="s">
        <v>302</v>
      </c>
      <c r="I388" s="40">
        <v>0.33888888888888885</v>
      </c>
    </row>
    <row r="389" spans="2:9" hidden="1" x14ac:dyDescent="0.25">
      <c r="B389">
        <v>10385</v>
      </c>
      <c r="C389" t="s">
        <v>303</v>
      </c>
      <c r="D389" t="s">
        <v>300</v>
      </c>
      <c r="E389" s="24">
        <v>72898757</v>
      </c>
      <c r="F389" t="s">
        <v>301</v>
      </c>
      <c r="G389" s="42">
        <v>20.16</v>
      </c>
      <c r="H389" t="s">
        <v>307</v>
      </c>
      <c r="I389" s="40">
        <v>0.56944444444444442</v>
      </c>
    </row>
    <row r="390" spans="2:9" hidden="1" x14ac:dyDescent="0.25">
      <c r="B390">
        <v>10386</v>
      </c>
      <c r="C390" t="s">
        <v>303</v>
      </c>
      <c r="D390" t="s">
        <v>304</v>
      </c>
      <c r="E390" s="24">
        <v>56976893</v>
      </c>
      <c r="F390" t="s">
        <v>301</v>
      </c>
      <c r="G390" s="42">
        <v>16.79</v>
      </c>
      <c r="H390" t="s">
        <v>307</v>
      </c>
      <c r="I390" s="40">
        <v>0.89375000000000004</v>
      </c>
    </row>
    <row r="391" spans="2:9" hidden="1" x14ac:dyDescent="0.25">
      <c r="B391">
        <v>10387</v>
      </c>
      <c r="C391" t="s">
        <v>305</v>
      </c>
      <c r="D391" t="s">
        <v>304</v>
      </c>
      <c r="E391" s="24">
        <v>35119351</v>
      </c>
      <c r="F391" t="s">
        <v>306</v>
      </c>
      <c r="G391" s="42">
        <v>22.53</v>
      </c>
      <c r="H391" t="s">
        <v>307</v>
      </c>
      <c r="I391" s="40">
        <v>0.48680555555555555</v>
      </c>
    </row>
    <row r="392" spans="2:9" hidden="1" x14ac:dyDescent="0.25">
      <c r="B392">
        <v>10388</v>
      </c>
      <c r="C392" t="s">
        <v>23</v>
      </c>
      <c r="D392" t="s">
        <v>300</v>
      </c>
      <c r="E392" s="24">
        <v>65437162</v>
      </c>
      <c r="F392" t="s">
        <v>306</v>
      </c>
      <c r="G392" s="42">
        <v>21.68</v>
      </c>
      <c r="H392" t="s">
        <v>307</v>
      </c>
      <c r="I392" s="40">
        <v>0.60555555555555551</v>
      </c>
    </row>
    <row r="393" spans="2:9" hidden="1" x14ac:dyDescent="0.25">
      <c r="B393">
        <v>10389</v>
      </c>
      <c r="C393" t="s">
        <v>305</v>
      </c>
      <c r="D393" t="s">
        <v>300</v>
      </c>
      <c r="E393" s="24">
        <v>70003314</v>
      </c>
      <c r="F393" t="s">
        <v>306</v>
      </c>
      <c r="G393" s="42">
        <v>23.54</v>
      </c>
      <c r="H393" t="s">
        <v>307</v>
      </c>
      <c r="I393" s="40">
        <v>0.25416666666666665</v>
      </c>
    </row>
    <row r="394" spans="2:9" hidden="1" x14ac:dyDescent="0.25">
      <c r="B394">
        <v>10390</v>
      </c>
      <c r="C394" t="s">
        <v>299</v>
      </c>
      <c r="D394" t="s">
        <v>300</v>
      </c>
      <c r="E394" s="24">
        <v>54664522</v>
      </c>
      <c r="F394" t="s">
        <v>301</v>
      </c>
      <c r="G394" s="42">
        <v>17.670000000000002</v>
      </c>
      <c r="H394" t="s">
        <v>302</v>
      </c>
      <c r="I394" s="40">
        <v>0.38124999999999998</v>
      </c>
    </row>
    <row r="395" spans="2:9" hidden="1" x14ac:dyDescent="0.25">
      <c r="B395">
        <v>10391</v>
      </c>
      <c r="C395" t="s">
        <v>303</v>
      </c>
      <c r="D395" t="s">
        <v>304</v>
      </c>
      <c r="E395" s="24">
        <v>10325805</v>
      </c>
      <c r="F395" t="s">
        <v>301</v>
      </c>
      <c r="G395" s="42">
        <v>22.79</v>
      </c>
      <c r="H395" t="s">
        <v>307</v>
      </c>
      <c r="I395" s="40">
        <v>0</v>
      </c>
    </row>
    <row r="396" spans="2:9" hidden="1" x14ac:dyDescent="0.25">
      <c r="B396">
        <v>10392</v>
      </c>
      <c r="C396" t="s">
        <v>299</v>
      </c>
      <c r="D396" t="s">
        <v>300</v>
      </c>
      <c r="E396" s="24">
        <v>28672617</v>
      </c>
      <c r="F396" t="s">
        <v>301</v>
      </c>
      <c r="G396" s="42">
        <v>24.8</v>
      </c>
      <c r="H396" t="s">
        <v>307</v>
      </c>
      <c r="I396" s="40">
        <v>0.75624999999999998</v>
      </c>
    </row>
    <row r="397" spans="2:9" hidden="1" x14ac:dyDescent="0.25">
      <c r="B397">
        <v>10393</v>
      </c>
      <c r="C397" t="s">
        <v>23</v>
      </c>
      <c r="D397" t="s">
        <v>300</v>
      </c>
      <c r="E397" s="24">
        <v>21364705</v>
      </c>
      <c r="F397" t="s">
        <v>306</v>
      </c>
      <c r="G397" s="42">
        <v>15.27</v>
      </c>
      <c r="H397" t="s">
        <v>307</v>
      </c>
      <c r="I397" s="40">
        <v>0.33888888888888885</v>
      </c>
    </row>
    <row r="398" spans="2:9" hidden="1" x14ac:dyDescent="0.25">
      <c r="B398">
        <v>10394</v>
      </c>
      <c r="C398" t="s">
        <v>303</v>
      </c>
      <c r="D398" t="s">
        <v>304</v>
      </c>
      <c r="E398" s="24">
        <v>44719881</v>
      </c>
      <c r="F398" t="s">
        <v>306</v>
      </c>
      <c r="G398" s="42">
        <v>18.739999999999998</v>
      </c>
      <c r="H398" t="s">
        <v>307</v>
      </c>
      <c r="I398" s="40">
        <v>0.94513888888888886</v>
      </c>
    </row>
    <row r="399" spans="2:9" hidden="1" x14ac:dyDescent="0.25">
      <c r="B399">
        <v>10395</v>
      </c>
      <c r="C399" t="s">
        <v>303</v>
      </c>
      <c r="D399" t="s">
        <v>304</v>
      </c>
      <c r="E399" s="24">
        <v>42164058</v>
      </c>
      <c r="F399" t="s">
        <v>301</v>
      </c>
      <c r="G399" s="42">
        <v>16.47</v>
      </c>
      <c r="H399" t="s">
        <v>302</v>
      </c>
      <c r="I399" s="40">
        <v>0.85138888888888886</v>
      </c>
    </row>
    <row r="400" spans="2:9" hidden="1" x14ac:dyDescent="0.25">
      <c r="B400">
        <v>10396</v>
      </c>
      <c r="C400" t="s">
        <v>303</v>
      </c>
      <c r="D400" t="s">
        <v>300</v>
      </c>
      <c r="E400" s="24">
        <v>68675115</v>
      </c>
      <c r="F400" t="s">
        <v>301</v>
      </c>
      <c r="G400" s="42">
        <v>18.11</v>
      </c>
      <c r="H400" t="s">
        <v>302</v>
      </c>
      <c r="I400" s="40">
        <v>0</v>
      </c>
    </row>
    <row r="401" spans="2:9" hidden="1" x14ac:dyDescent="0.25">
      <c r="B401">
        <v>10397</v>
      </c>
      <c r="C401" t="s">
        <v>303</v>
      </c>
      <c r="D401" t="s">
        <v>300</v>
      </c>
      <c r="E401" s="24">
        <v>48712948</v>
      </c>
      <c r="F401" t="s">
        <v>301</v>
      </c>
      <c r="G401" s="42">
        <v>20.73</v>
      </c>
      <c r="H401" t="s">
        <v>302</v>
      </c>
      <c r="I401" s="40">
        <v>0.7402777777777777</v>
      </c>
    </row>
    <row r="402" spans="2:9" hidden="1" x14ac:dyDescent="0.25">
      <c r="B402">
        <v>10398</v>
      </c>
      <c r="C402" t="s">
        <v>303</v>
      </c>
      <c r="D402" t="s">
        <v>304</v>
      </c>
      <c r="E402" s="24">
        <v>93152672</v>
      </c>
      <c r="F402" t="s">
        <v>301</v>
      </c>
      <c r="G402" s="42">
        <v>21.64</v>
      </c>
      <c r="H402" t="s">
        <v>302</v>
      </c>
      <c r="I402" s="40">
        <v>0.6743055555555556</v>
      </c>
    </row>
    <row r="403" spans="2:9" hidden="1" x14ac:dyDescent="0.25">
      <c r="B403">
        <v>10399</v>
      </c>
      <c r="C403" t="s">
        <v>299</v>
      </c>
      <c r="D403" t="s">
        <v>304</v>
      </c>
      <c r="E403" s="24">
        <v>12824694</v>
      </c>
      <c r="F403" t="s">
        <v>301</v>
      </c>
      <c r="G403" s="42">
        <v>17.38</v>
      </c>
      <c r="H403" t="s">
        <v>307</v>
      </c>
      <c r="I403" s="40">
        <v>0.67638888888888893</v>
      </c>
    </row>
    <row r="404" spans="2:9" hidden="1" x14ac:dyDescent="0.25">
      <c r="B404">
        <v>10400</v>
      </c>
      <c r="C404" t="s">
        <v>303</v>
      </c>
      <c r="D404" t="s">
        <v>304</v>
      </c>
      <c r="E404" s="24">
        <v>73484989</v>
      </c>
      <c r="F404" t="s">
        <v>301</v>
      </c>
      <c r="G404" s="42">
        <v>17.7</v>
      </c>
      <c r="H404" t="s">
        <v>302</v>
      </c>
      <c r="I404" s="40">
        <v>0.29652777777777778</v>
      </c>
    </row>
    <row r="405" spans="2:9" hidden="1" x14ac:dyDescent="0.25">
      <c r="B405">
        <v>10401</v>
      </c>
      <c r="C405" t="s">
        <v>303</v>
      </c>
      <c r="D405" t="s">
        <v>304</v>
      </c>
      <c r="E405" s="24">
        <v>79418802</v>
      </c>
      <c r="F405" t="s">
        <v>301</v>
      </c>
      <c r="G405" s="42">
        <v>24.66</v>
      </c>
      <c r="H405" t="s">
        <v>307</v>
      </c>
      <c r="I405" s="40">
        <v>0.71319444444444446</v>
      </c>
    </row>
    <row r="406" spans="2:9" hidden="1" x14ac:dyDescent="0.25">
      <c r="B406">
        <v>10402</v>
      </c>
      <c r="C406" t="s">
        <v>303</v>
      </c>
      <c r="D406" t="s">
        <v>304</v>
      </c>
      <c r="E406" s="24">
        <v>85598102</v>
      </c>
      <c r="F406" t="s">
        <v>301</v>
      </c>
      <c r="G406" s="42">
        <v>24.24</v>
      </c>
      <c r="H406" t="s">
        <v>302</v>
      </c>
      <c r="I406" s="40">
        <v>0.8027777777777777</v>
      </c>
    </row>
    <row r="407" spans="2:9" hidden="1" x14ac:dyDescent="0.25">
      <c r="B407">
        <v>10403</v>
      </c>
      <c r="C407" t="s">
        <v>23</v>
      </c>
      <c r="D407" t="s">
        <v>300</v>
      </c>
      <c r="E407" s="24">
        <v>81254753</v>
      </c>
      <c r="F407" t="s">
        <v>306</v>
      </c>
      <c r="G407" s="42">
        <v>19.79</v>
      </c>
      <c r="H407" t="s">
        <v>307</v>
      </c>
      <c r="I407" s="40">
        <v>0.29652777777777778</v>
      </c>
    </row>
    <row r="408" spans="2:9" hidden="1" x14ac:dyDescent="0.25">
      <c r="B408">
        <v>10404</v>
      </c>
      <c r="C408" t="s">
        <v>305</v>
      </c>
      <c r="D408" t="s">
        <v>304</v>
      </c>
      <c r="E408" s="24">
        <v>97869460</v>
      </c>
      <c r="F408" t="s">
        <v>301</v>
      </c>
      <c r="G408" s="42">
        <v>16.86</v>
      </c>
      <c r="H408" t="s">
        <v>302</v>
      </c>
      <c r="I408" s="40">
        <v>0.33888888888888885</v>
      </c>
    </row>
    <row r="409" spans="2:9" hidden="1" x14ac:dyDescent="0.25">
      <c r="B409">
        <v>10405</v>
      </c>
      <c r="C409" t="s">
        <v>305</v>
      </c>
      <c r="D409" t="s">
        <v>304</v>
      </c>
      <c r="E409" s="24">
        <v>19446725</v>
      </c>
      <c r="F409" t="s">
        <v>301</v>
      </c>
      <c r="G409" s="42">
        <v>19.97</v>
      </c>
      <c r="H409" t="s">
        <v>302</v>
      </c>
      <c r="I409" s="40">
        <v>0.94236111111111109</v>
      </c>
    </row>
    <row r="410" spans="2:9" hidden="1" x14ac:dyDescent="0.25">
      <c r="B410">
        <v>10406</v>
      </c>
      <c r="C410" t="s">
        <v>299</v>
      </c>
      <c r="D410" t="s">
        <v>304</v>
      </c>
      <c r="E410" s="24">
        <v>12075708</v>
      </c>
      <c r="F410" t="s">
        <v>301</v>
      </c>
      <c r="G410" s="42">
        <v>22.99</v>
      </c>
      <c r="H410" t="s">
        <v>307</v>
      </c>
      <c r="I410" s="40">
        <v>0.38124999999999998</v>
      </c>
    </row>
    <row r="411" spans="2:9" hidden="1" x14ac:dyDescent="0.25">
      <c r="B411">
        <v>10407</v>
      </c>
      <c r="C411" t="s">
        <v>305</v>
      </c>
      <c r="D411" t="s">
        <v>304</v>
      </c>
      <c r="E411" s="24">
        <v>87645248</v>
      </c>
      <c r="F411" t="s">
        <v>301</v>
      </c>
      <c r="G411" s="42">
        <v>153.83000000000001</v>
      </c>
      <c r="H411" t="s">
        <v>307</v>
      </c>
      <c r="I411" s="40">
        <v>0.62986111111111109</v>
      </c>
    </row>
    <row r="412" spans="2:9" hidden="1" x14ac:dyDescent="0.25">
      <c r="B412">
        <v>10408</v>
      </c>
      <c r="C412" t="s">
        <v>23</v>
      </c>
      <c r="D412" t="s">
        <v>304</v>
      </c>
      <c r="E412" s="24">
        <v>88351358</v>
      </c>
      <c r="F412" t="s">
        <v>301</v>
      </c>
      <c r="G412" s="42">
        <v>15.2</v>
      </c>
      <c r="H412" t="s">
        <v>302</v>
      </c>
      <c r="I412" s="40">
        <v>0.62708333333333333</v>
      </c>
    </row>
    <row r="413" spans="2:9" hidden="1" x14ac:dyDescent="0.25">
      <c r="B413">
        <v>10409</v>
      </c>
      <c r="C413" t="s">
        <v>303</v>
      </c>
      <c r="D413" t="s">
        <v>304</v>
      </c>
      <c r="E413" s="24">
        <v>86741411</v>
      </c>
      <c r="F413" t="s">
        <v>301</v>
      </c>
      <c r="G413" s="42">
        <v>16.010000000000002</v>
      </c>
      <c r="H413" t="s">
        <v>302</v>
      </c>
      <c r="I413" s="40">
        <v>0.83472222222222225</v>
      </c>
    </row>
    <row r="414" spans="2:9" hidden="1" x14ac:dyDescent="0.25">
      <c r="B414">
        <v>10410</v>
      </c>
      <c r="C414" t="s">
        <v>303</v>
      </c>
      <c r="D414" t="s">
        <v>300</v>
      </c>
      <c r="E414" s="24">
        <v>85689748</v>
      </c>
      <c r="F414" t="s">
        <v>301</v>
      </c>
      <c r="G414" s="42">
        <v>18.88</v>
      </c>
      <c r="H414" t="s">
        <v>302</v>
      </c>
      <c r="I414" s="40">
        <v>0.74791666666666667</v>
      </c>
    </row>
    <row r="415" spans="2:9" hidden="1" x14ac:dyDescent="0.25">
      <c r="B415">
        <v>10411</v>
      </c>
      <c r="C415" t="s">
        <v>23</v>
      </c>
      <c r="D415" t="s">
        <v>304</v>
      </c>
      <c r="E415" s="24">
        <v>39676844</v>
      </c>
      <c r="F415" t="s">
        <v>306</v>
      </c>
      <c r="G415" s="42">
        <v>21.54</v>
      </c>
      <c r="H415" t="s">
        <v>307</v>
      </c>
      <c r="I415" s="40">
        <v>0.81736111111111109</v>
      </c>
    </row>
    <row r="416" spans="2:9" hidden="1" x14ac:dyDescent="0.25">
      <c r="B416">
        <v>10412</v>
      </c>
      <c r="C416" t="s">
        <v>299</v>
      </c>
      <c r="D416" t="s">
        <v>304</v>
      </c>
      <c r="E416" s="24">
        <v>59845402</v>
      </c>
      <c r="F416" t="s">
        <v>301</v>
      </c>
      <c r="G416" s="42">
        <v>24.11</v>
      </c>
      <c r="H416" t="s">
        <v>307</v>
      </c>
      <c r="I416" s="40">
        <v>0</v>
      </c>
    </row>
    <row r="417" spans="2:9" hidden="1" x14ac:dyDescent="0.25">
      <c r="B417">
        <v>10413</v>
      </c>
      <c r="C417" t="s">
        <v>305</v>
      </c>
      <c r="D417" t="s">
        <v>300</v>
      </c>
      <c r="E417" s="24">
        <v>39267241</v>
      </c>
      <c r="F417" t="s">
        <v>301</v>
      </c>
      <c r="G417" s="42">
        <v>21.43</v>
      </c>
      <c r="H417" t="s">
        <v>307</v>
      </c>
      <c r="I417" s="40">
        <v>0.33888888888888885</v>
      </c>
    </row>
    <row r="418" spans="2:9" hidden="1" x14ac:dyDescent="0.25">
      <c r="B418">
        <v>10414</v>
      </c>
      <c r="C418" t="s">
        <v>305</v>
      </c>
      <c r="D418" t="s">
        <v>304</v>
      </c>
      <c r="E418" s="24">
        <v>82025542</v>
      </c>
      <c r="F418" t="s">
        <v>301</v>
      </c>
      <c r="G418" s="42">
        <v>24.8</v>
      </c>
      <c r="H418" t="s">
        <v>302</v>
      </c>
      <c r="I418" s="40">
        <v>0</v>
      </c>
    </row>
    <row r="419" spans="2:9" hidden="1" x14ac:dyDescent="0.25">
      <c r="B419">
        <v>10415</v>
      </c>
      <c r="C419" t="s">
        <v>303</v>
      </c>
      <c r="D419" t="s">
        <v>304</v>
      </c>
      <c r="E419" s="24">
        <v>16559991</v>
      </c>
      <c r="F419" t="s">
        <v>301</v>
      </c>
      <c r="G419" s="42">
        <v>19.760000000000002</v>
      </c>
      <c r="H419" t="s">
        <v>302</v>
      </c>
      <c r="I419" s="40">
        <v>0.84375</v>
      </c>
    </row>
    <row r="420" spans="2:9" hidden="1" x14ac:dyDescent="0.25">
      <c r="B420">
        <v>10416</v>
      </c>
      <c r="C420" t="s">
        <v>305</v>
      </c>
      <c r="D420" t="s">
        <v>304</v>
      </c>
      <c r="E420" s="24">
        <v>80278554</v>
      </c>
      <c r="F420" t="s">
        <v>301</v>
      </c>
      <c r="G420" s="42">
        <v>23.97</v>
      </c>
      <c r="H420" t="s">
        <v>302</v>
      </c>
      <c r="I420" s="40">
        <v>0.77708333333333324</v>
      </c>
    </row>
    <row r="421" spans="2:9" hidden="1" x14ac:dyDescent="0.25">
      <c r="B421">
        <v>10417</v>
      </c>
      <c r="C421" t="s">
        <v>305</v>
      </c>
      <c r="D421" t="s">
        <v>304</v>
      </c>
      <c r="E421" s="24">
        <v>30257860</v>
      </c>
      <c r="F421" t="s">
        <v>301</v>
      </c>
      <c r="G421" s="42">
        <v>19.96</v>
      </c>
      <c r="H421" t="s">
        <v>302</v>
      </c>
      <c r="I421" s="40">
        <v>0.47569444444444442</v>
      </c>
    </row>
    <row r="422" spans="2:9" hidden="1" x14ac:dyDescent="0.25">
      <c r="B422">
        <v>10418</v>
      </c>
      <c r="C422" t="s">
        <v>303</v>
      </c>
      <c r="D422" t="s">
        <v>304</v>
      </c>
      <c r="E422" s="24">
        <v>46744434</v>
      </c>
      <c r="F422" t="s">
        <v>301</v>
      </c>
      <c r="G422" s="42">
        <v>18.190000000000001</v>
      </c>
      <c r="H422" t="s">
        <v>307</v>
      </c>
      <c r="I422" s="40">
        <v>4.2361111111111106E-2</v>
      </c>
    </row>
    <row r="423" spans="2:9" hidden="1" x14ac:dyDescent="0.25">
      <c r="B423">
        <v>10419</v>
      </c>
      <c r="C423" t="s">
        <v>299</v>
      </c>
      <c r="D423" t="s">
        <v>304</v>
      </c>
      <c r="E423" s="24">
        <v>49155614</v>
      </c>
      <c r="F423" t="s">
        <v>301</v>
      </c>
      <c r="G423" s="42">
        <v>17.28</v>
      </c>
      <c r="H423" t="s">
        <v>302</v>
      </c>
      <c r="I423" s="40">
        <v>0.65625</v>
      </c>
    </row>
    <row r="424" spans="2:9" hidden="1" x14ac:dyDescent="0.25">
      <c r="B424">
        <v>10420</v>
      </c>
      <c r="C424" t="s">
        <v>303</v>
      </c>
      <c r="D424" t="s">
        <v>304</v>
      </c>
      <c r="E424" s="24">
        <v>53795790</v>
      </c>
      <c r="F424" t="s">
        <v>301</v>
      </c>
      <c r="G424" s="42">
        <v>24.84</v>
      </c>
      <c r="H424" t="s">
        <v>307</v>
      </c>
      <c r="I424" s="40">
        <v>0.33888888888888885</v>
      </c>
    </row>
    <row r="425" spans="2:9" hidden="1" x14ac:dyDescent="0.25">
      <c r="B425">
        <v>10421</v>
      </c>
      <c r="C425" t="s">
        <v>23</v>
      </c>
      <c r="D425" t="s">
        <v>300</v>
      </c>
      <c r="E425" s="24">
        <v>75332091</v>
      </c>
      <c r="F425" t="s">
        <v>306</v>
      </c>
      <c r="G425" s="42">
        <v>16.32</v>
      </c>
      <c r="H425" t="s">
        <v>307</v>
      </c>
      <c r="I425" s="40">
        <v>0.57638888888888895</v>
      </c>
    </row>
    <row r="426" spans="2:9" hidden="1" x14ac:dyDescent="0.25">
      <c r="B426">
        <v>10422</v>
      </c>
      <c r="C426" t="s">
        <v>305</v>
      </c>
      <c r="D426" t="s">
        <v>304</v>
      </c>
      <c r="E426" s="24">
        <v>83194866</v>
      </c>
      <c r="F426" t="s">
        <v>301</v>
      </c>
      <c r="G426" s="42">
        <v>23.47</v>
      </c>
      <c r="H426" t="s">
        <v>307</v>
      </c>
      <c r="I426" s="40">
        <v>0.70833333333333337</v>
      </c>
    </row>
    <row r="427" spans="2:9" hidden="1" x14ac:dyDescent="0.25">
      <c r="B427">
        <v>10423</v>
      </c>
      <c r="C427" t="s">
        <v>303</v>
      </c>
      <c r="D427" t="s">
        <v>304</v>
      </c>
      <c r="E427" s="24">
        <v>33911548</v>
      </c>
      <c r="F427" t="s">
        <v>306</v>
      </c>
      <c r="G427" s="42">
        <v>16.649999999999999</v>
      </c>
      <c r="H427" t="s">
        <v>307</v>
      </c>
      <c r="I427" s="40">
        <v>0.80486111111111114</v>
      </c>
    </row>
    <row r="428" spans="2:9" hidden="1" x14ac:dyDescent="0.25">
      <c r="B428">
        <v>10424</v>
      </c>
      <c r="C428" t="s">
        <v>299</v>
      </c>
      <c r="D428" t="s">
        <v>300</v>
      </c>
      <c r="E428" s="24">
        <v>20917768</v>
      </c>
      <c r="F428" t="s">
        <v>301</v>
      </c>
      <c r="G428" s="42">
        <v>22.64</v>
      </c>
      <c r="H428" t="s">
        <v>307</v>
      </c>
      <c r="I428" s="40">
        <v>0.49513888888888885</v>
      </c>
    </row>
    <row r="429" spans="2:9" hidden="1" x14ac:dyDescent="0.25">
      <c r="B429">
        <v>10425</v>
      </c>
      <c r="C429" t="s">
        <v>305</v>
      </c>
      <c r="D429" t="s">
        <v>304</v>
      </c>
      <c r="E429" s="24">
        <v>63888401</v>
      </c>
      <c r="F429" t="s">
        <v>301</v>
      </c>
      <c r="G429" s="42">
        <v>16.66</v>
      </c>
      <c r="H429" t="s">
        <v>307</v>
      </c>
      <c r="I429" s="40">
        <v>8.4722222222222213E-2</v>
      </c>
    </row>
    <row r="430" spans="2:9" hidden="1" x14ac:dyDescent="0.25">
      <c r="B430">
        <v>10426</v>
      </c>
      <c r="C430" t="s">
        <v>305</v>
      </c>
      <c r="D430" t="s">
        <v>304</v>
      </c>
      <c r="E430" s="24">
        <v>99361092</v>
      </c>
      <c r="F430" t="s">
        <v>306</v>
      </c>
      <c r="G430" s="42">
        <v>21.78</v>
      </c>
      <c r="H430" t="s">
        <v>307</v>
      </c>
      <c r="I430" s="40">
        <v>0.59027777777777779</v>
      </c>
    </row>
    <row r="431" spans="2:9" hidden="1" x14ac:dyDescent="0.25">
      <c r="B431">
        <v>10427</v>
      </c>
      <c r="C431" t="s">
        <v>303</v>
      </c>
      <c r="D431" t="s">
        <v>300</v>
      </c>
      <c r="E431" s="24">
        <v>39373058</v>
      </c>
      <c r="F431" t="s">
        <v>301</v>
      </c>
      <c r="G431" s="42">
        <v>21.29</v>
      </c>
      <c r="H431" t="s">
        <v>302</v>
      </c>
      <c r="I431" s="40">
        <v>0.59305555555555556</v>
      </c>
    </row>
    <row r="432" spans="2:9" x14ac:dyDescent="0.25">
      <c r="B432">
        <v>10428</v>
      </c>
      <c r="C432" t="s">
        <v>305</v>
      </c>
      <c r="D432" t="s">
        <v>300</v>
      </c>
      <c r="E432" s="24">
        <v>91945826</v>
      </c>
      <c r="F432" t="s">
        <v>301</v>
      </c>
      <c r="G432" s="42">
        <v>160.78</v>
      </c>
      <c r="H432" t="s">
        <v>307</v>
      </c>
      <c r="I432" s="40">
        <v>0.61597222222222225</v>
      </c>
    </row>
    <row r="433" spans="2:9" hidden="1" x14ac:dyDescent="0.25">
      <c r="B433">
        <v>10429</v>
      </c>
      <c r="C433" t="s">
        <v>303</v>
      </c>
      <c r="D433" t="s">
        <v>304</v>
      </c>
      <c r="E433" s="24">
        <v>39442197</v>
      </c>
      <c r="F433" t="s">
        <v>301</v>
      </c>
      <c r="G433" s="42">
        <v>21.1</v>
      </c>
      <c r="H433" t="s">
        <v>307</v>
      </c>
      <c r="I433" s="40">
        <v>0.60972222222222217</v>
      </c>
    </row>
    <row r="434" spans="2:9" hidden="1" x14ac:dyDescent="0.25">
      <c r="B434">
        <v>10430</v>
      </c>
      <c r="C434" t="s">
        <v>299</v>
      </c>
      <c r="D434" t="s">
        <v>304</v>
      </c>
      <c r="E434" s="24">
        <v>96995760</v>
      </c>
      <c r="F434" t="s">
        <v>301</v>
      </c>
      <c r="G434" s="42">
        <v>169.79</v>
      </c>
      <c r="H434" t="s">
        <v>307</v>
      </c>
      <c r="I434" s="40">
        <v>0.84236111111111101</v>
      </c>
    </row>
    <row r="435" spans="2:9" hidden="1" x14ac:dyDescent="0.25">
      <c r="B435">
        <v>10431</v>
      </c>
      <c r="C435" t="s">
        <v>303</v>
      </c>
      <c r="D435" t="s">
        <v>300</v>
      </c>
      <c r="E435" s="24">
        <v>99830378</v>
      </c>
      <c r="F435" t="s">
        <v>301</v>
      </c>
      <c r="G435" s="42">
        <v>16.989999999999998</v>
      </c>
      <c r="H435" t="s">
        <v>307</v>
      </c>
      <c r="I435" s="40">
        <v>0.12708333333333333</v>
      </c>
    </row>
    <row r="436" spans="2:9" hidden="1" x14ac:dyDescent="0.25">
      <c r="B436">
        <v>10432</v>
      </c>
      <c r="C436" t="s">
        <v>305</v>
      </c>
      <c r="D436" t="s">
        <v>304</v>
      </c>
      <c r="E436" s="24">
        <v>97898924</v>
      </c>
      <c r="F436" t="s">
        <v>306</v>
      </c>
      <c r="G436" s="42">
        <v>23.64</v>
      </c>
      <c r="H436" t="s">
        <v>302</v>
      </c>
      <c r="I436" s="40">
        <v>0.33888888888888885</v>
      </c>
    </row>
    <row r="437" spans="2:9" hidden="1" x14ac:dyDescent="0.25">
      <c r="B437">
        <v>10433</v>
      </c>
      <c r="C437" t="s">
        <v>305</v>
      </c>
      <c r="D437" t="s">
        <v>304</v>
      </c>
      <c r="E437" s="24">
        <v>48100304</v>
      </c>
      <c r="F437" t="s">
        <v>306</v>
      </c>
      <c r="G437" s="42">
        <v>18.920000000000002</v>
      </c>
      <c r="H437" t="s">
        <v>307</v>
      </c>
      <c r="I437" s="40">
        <v>0.55763888888888891</v>
      </c>
    </row>
    <row r="438" spans="2:9" hidden="1" x14ac:dyDescent="0.25">
      <c r="B438">
        <v>10434</v>
      </c>
      <c r="C438" t="s">
        <v>303</v>
      </c>
      <c r="D438" t="s">
        <v>300</v>
      </c>
      <c r="E438" s="24">
        <v>61029935</v>
      </c>
      <c r="F438" t="s">
        <v>306</v>
      </c>
      <c r="G438" s="42">
        <v>23.96</v>
      </c>
      <c r="H438" t="s">
        <v>307</v>
      </c>
      <c r="I438" s="40">
        <v>0.29652777777777778</v>
      </c>
    </row>
    <row r="439" spans="2:9" hidden="1" x14ac:dyDescent="0.25">
      <c r="B439">
        <v>10435</v>
      </c>
      <c r="C439" t="s">
        <v>23</v>
      </c>
      <c r="D439" t="s">
        <v>300</v>
      </c>
      <c r="E439" s="24">
        <v>74335115</v>
      </c>
      <c r="F439" t="s">
        <v>301</v>
      </c>
      <c r="G439" s="42">
        <v>18.53</v>
      </c>
      <c r="H439" t="s">
        <v>307</v>
      </c>
      <c r="I439" s="40">
        <v>0.88888888888888884</v>
      </c>
    </row>
    <row r="440" spans="2:9" hidden="1" x14ac:dyDescent="0.25">
      <c r="B440">
        <v>10436</v>
      </c>
      <c r="C440" t="s">
        <v>303</v>
      </c>
      <c r="D440" t="s">
        <v>304</v>
      </c>
      <c r="E440" s="24">
        <v>94386287</v>
      </c>
      <c r="F440" t="s">
        <v>301</v>
      </c>
      <c r="G440" s="42">
        <v>24.44</v>
      </c>
      <c r="H440" t="s">
        <v>302</v>
      </c>
      <c r="I440" s="40">
        <v>0.21180555555555555</v>
      </c>
    </row>
    <row r="441" spans="2:9" hidden="1" x14ac:dyDescent="0.25">
      <c r="B441">
        <v>10437</v>
      </c>
      <c r="C441" t="s">
        <v>23</v>
      </c>
      <c r="D441" t="s">
        <v>304</v>
      </c>
      <c r="E441" s="24">
        <v>94086275</v>
      </c>
      <c r="F441" t="s">
        <v>301</v>
      </c>
      <c r="G441" s="42">
        <v>21.81</v>
      </c>
      <c r="H441" t="s">
        <v>302</v>
      </c>
      <c r="I441" s="40">
        <v>0.21180555555555555</v>
      </c>
    </row>
    <row r="442" spans="2:9" hidden="1" x14ac:dyDescent="0.25">
      <c r="B442">
        <v>10438</v>
      </c>
      <c r="C442" t="s">
        <v>23</v>
      </c>
      <c r="D442" t="s">
        <v>300</v>
      </c>
      <c r="E442" s="24">
        <v>59470574</v>
      </c>
      <c r="F442" t="s">
        <v>306</v>
      </c>
      <c r="G442" s="42">
        <v>18.25</v>
      </c>
      <c r="H442" t="s">
        <v>302</v>
      </c>
      <c r="I442" s="40">
        <v>0.66249999999999998</v>
      </c>
    </row>
    <row r="443" spans="2:9" hidden="1" x14ac:dyDescent="0.25">
      <c r="B443">
        <v>10439</v>
      </c>
      <c r="C443" t="s">
        <v>299</v>
      </c>
      <c r="D443" t="s">
        <v>304</v>
      </c>
      <c r="E443" s="24">
        <v>20030922</v>
      </c>
      <c r="F443" t="s">
        <v>301</v>
      </c>
      <c r="G443" s="42">
        <v>17.420000000000002</v>
      </c>
      <c r="H443" t="s">
        <v>307</v>
      </c>
      <c r="I443" s="40">
        <v>4.2361111111111106E-2</v>
      </c>
    </row>
    <row r="444" spans="2:9" hidden="1" x14ac:dyDescent="0.25">
      <c r="B444">
        <v>10440</v>
      </c>
      <c r="C444" t="s">
        <v>23</v>
      </c>
      <c r="D444" t="s">
        <v>304</v>
      </c>
      <c r="E444" s="24">
        <v>45769254</v>
      </c>
      <c r="F444" t="s">
        <v>301</v>
      </c>
      <c r="G444" s="42">
        <v>18.399999999999999</v>
      </c>
      <c r="H444" t="s">
        <v>307</v>
      </c>
      <c r="I444" s="40">
        <v>0.43402777777777773</v>
      </c>
    </row>
    <row r="445" spans="2:9" hidden="1" x14ac:dyDescent="0.25">
      <c r="B445">
        <v>10441</v>
      </c>
      <c r="C445" t="s">
        <v>305</v>
      </c>
      <c r="D445" t="s">
        <v>300</v>
      </c>
      <c r="E445" s="24">
        <v>94775848</v>
      </c>
      <c r="F445" t="s">
        <v>306</v>
      </c>
      <c r="G445" s="42">
        <v>23.88</v>
      </c>
      <c r="H445" t="s">
        <v>302</v>
      </c>
      <c r="I445" s="40">
        <v>0.12708333333333333</v>
      </c>
    </row>
    <row r="446" spans="2:9" hidden="1" x14ac:dyDescent="0.25">
      <c r="B446">
        <v>10442</v>
      </c>
      <c r="C446" t="s">
        <v>303</v>
      </c>
      <c r="D446" t="s">
        <v>304</v>
      </c>
      <c r="E446" s="24">
        <v>98078573</v>
      </c>
      <c r="F446" t="s">
        <v>301</v>
      </c>
      <c r="G446" s="42">
        <v>17.760000000000002</v>
      </c>
      <c r="H446" t="s">
        <v>307</v>
      </c>
      <c r="I446" s="40">
        <v>0.60902777777777783</v>
      </c>
    </row>
    <row r="447" spans="2:9" hidden="1" x14ac:dyDescent="0.25">
      <c r="B447">
        <v>10443</v>
      </c>
      <c r="C447" t="s">
        <v>23</v>
      </c>
      <c r="D447" t="s">
        <v>304</v>
      </c>
      <c r="E447" s="24">
        <v>48152632</v>
      </c>
      <c r="F447" t="s">
        <v>306</v>
      </c>
      <c r="G447" s="42">
        <v>23.06</v>
      </c>
      <c r="H447" t="s">
        <v>307</v>
      </c>
      <c r="I447" s="40">
        <v>0.49791666666666662</v>
      </c>
    </row>
    <row r="448" spans="2:9" hidden="1" x14ac:dyDescent="0.25">
      <c r="B448">
        <v>10444</v>
      </c>
      <c r="C448" t="s">
        <v>303</v>
      </c>
      <c r="D448" t="s">
        <v>300</v>
      </c>
      <c r="E448" s="24">
        <v>44336631</v>
      </c>
      <c r="F448" t="s">
        <v>301</v>
      </c>
      <c r="G448" s="42">
        <v>18.87</v>
      </c>
      <c r="H448" t="s">
        <v>307</v>
      </c>
      <c r="I448" s="40">
        <v>0.68958333333333333</v>
      </c>
    </row>
    <row r="449" spans="2:9" hidden="1" x14ac:dyDescent="0.25">
      <c r="B449">
        <v>10445</v>
      </c>
      <c r="C449" t="s">
        <v>303</v>
      </c>
      <c r="D449" t="s">
        <v>304</v>
      </c>
      <c r="E449" s="24">
        <v>74850396</v>
      </c>
      <c r="F449" t="s">
        <v>301</v>
      </c>
      <c r="G449" s="42">
        <v>17.87</v>
      </c>
      <c r="H449" t="s">
        <v>302</v>
      </c>
      <c r="I449" s="40">
        <v>0.6743055555555556</v>
      </c>
    </row>
    <row r="450" spans="2:9" hidden="1" x14ac:dyDescent="0.25">
      <c r="B450">
        <v>10446</v>
      </c>
      <c r="C450" t="s">
        <v>299</v>
      </c>
      <c r="D450" t="s">
        <v>304</v>
      </c>
      <c r="E450" s="24">
        <v>85688947</v>
      </c>
      <c r="F450" t="s">
        <v>301</v>
      </c>
      <c r="G450" s="42">
        <v>18.77</v>
      </c>
      <c r="H450" t="s">
        <v>307</v>
      </c>
      <c r="I450" s="40">
        <v>0.63124999999999998</v>
      </c>
    </row>
    <row r="451" spans="2:9" hidden="1" x14ac:dyDescent="0.25">
      <c r="B451">
        <v>10447</v>
      </c>
      <c r="C451" t="s">
        <v>305</v>
      </c>
      <c r="D451" t="s">
        <v>304</v>
      </c>
      <c r="E451" s="24">
        <v>83549993</v>
      </c>
      <c r="F451" t="s">
        <v>301</v>
      </c>
      <c r="G451" s="42">
        <v>18.600000000000001</v>
      </c>
      <c r="H451" t="s">
        <v>302</v>
      </c>
      <c r="I451" s="40">
        <v>0</v>
      </c>
    </row>
    <row r="452" spans="2:9" hidden="1" x14ac:dyDescent="0.25">
      <c r="B452">
        <v>10448</v>
      </c>
      <c r="C452" t="s">
        <v>305</v>
      </c>
      <c r="D452" t="s">
        <v>304</v>
      </c>
      <c r="E452" s="24">
        <v>62629771</v>
      </c>
      <c r="F452" t="s">
        <v>301</v>
      </c>
      <c r="G452" s="42">
        <v>152.27000000000001</v>
      </c>
      <c r="H452" t="s">
        <v>307</v>
      </c>
      <c r="I452" s="40">
        <v>0.25416666666666665</v>
      </c>
    </row>
    <row r="453" spans="2:9" hidden="1" x14ac:dyDescent="0.25">
      <c r="B453">
        <v>10449</v>
      </c>
      <c r="C453" t="s">
        <v>305</v>
      </c>
      <c r="D453" t="s">
        <v>304</v>
      </c>
      <c r="E453" s="24">
        <v>76032910</v>
      </c>
      <c r="F453" t="s">
        <v>301</v>
      </c>
      <c r="G453" s="42">
        <v>20.83</v>
      </c>
      <c r="H453" t="s">
        <v>307</v>
      </c>
      <c r="I453" s="40">
        <v>0.69861111111111107</v>
      </c>
    </row>
    <row r="454" spans="2:9" hidden="1" x14ac:dyDescent="0.25">
      <c r="B454">
        <v>10450</v>
      </c>
      <c r="C454" t="s">
        <v>303</v>
      </c>
      <c r="D454" t="s">
        <v>304</v>
      </c>
      <c r="E454" s="24">
        <v>78837536</v>
      </c>
      <c r="F454" t="s">
        <v>306</v>
      </c>
      <c r="G454" s="42">
        <v>21.47</v>
      </c>
      <c r="H454" t="s">
        <v>307</v>
      </c>
      <c r="I454" s="40">
        <v>0.74444444444444446</v>
      </c>
    </row>
    <row r="455" spans="2:9" hidden="1" x14ac:dyDescent="0.25">
      <c r="B455">
        <v>10451</v>
      </c>
      <c r="C455" t="s">
        <v>303</v>
      </c>
      <c r="D455" t="s">
        <v>304</v>
      </c>
      <c r="E455" s="24">
        <v>61532595</v>
      </c>
      <c r="F455" t="s">
        <v>301</v>
      </c>
      <c r="G455" s="42">
        <v>218.6</v>
      </c>
      <c r="H455" t="s">
        <v>307</v>
      </c>
      <c r="I455" s="40">
        <v>0.5229166666666667</v>
      </c>
    </row>
    <row r="456" spans="2:9" x14ac:dyDescent="0.25">
      <c r="B456">
        <v>10452</v>
      </c>
      <c r="C456" t="s">
        <v>305</v>
      </c>
      <c r="D456" t="s">
        <v>300</v>
      </c>
      <c r="E456" s="24">
        <v>50289683</v>
      </c>
      <c r="F456" t="s">
        <v>301</v>
      </c>
      <c r="G456" s="42">
        <v>163.37</v>
      </c>
      <c r="H456" t="s">
        <v>307</v>
      </c>
      <c r="I456" s="40">
        <v>0.70486111111111116</v>
      </c>
    </row>
    <row r="457" spans="2:9" hidden="1" x14ac:dyDescent="0.25">
      <c r="B457">
        <v>10453</v>
      </c>
      <c r="C457" t="s">
        <v>305</v>
      </c>
      <c r="D457" t="s">
        <v>300</v>
      </c>
      <c r="E457" s="24">
        <v>56319779</v>
      </c>
      <c r="F457" t="s">
        <v>301</v>
      </c>
      <c r="G457" s="42">
        <v>24.78</v>
      </c>
      <c r="H457" t="s">
        <v>307</v>
      </c>
      <c r="I457" s="40">
        <v>0.91388888888888886</v>
      </c>
    </row>
    <row r="458" spans="2:9" hidden="1" x14ac:dyDescent="0.25">
      <c r="B458">
        <v>10454</v>
      </c>
      <c r="C458" t="s">
        <v>303</v>
      </c>
      <c r="D458" t="s">
        <v>304</v>
      </c>
      <c r="E458" s="24">
        <v>26242351</v>
      </c>
      <c r="F458" t="s">
        <v>301</v>
      </c>
      <c r="G458" s="42">
        <v>17.010000000000002</v>
      </c>
      <c r="H458" t="s">
        <v>307</v>
      </c>
      <c r="I458" s="40">
        <v>0.29652777777777778</v>
      </c>
    </row>
    <row r="459" spans="2:9" hidden="1" x14ac:dyDescent="0.25">
      <c r="B459">
        <v>10455</v>
      </c>
      <c r="C459" t="s">
        <v>23</v>
      </c>
      <c r="D459" t="s">
        <v>304</v>
      </c>
      <c r="E459" s="24">
        <v>80577738</v>
      </c>
      <c r="F459" t="s">
        <v>301</v>
      </c>
      <c r="G459" s="42">
        <v>231.23</v>
      </c>
      <c r="H459" t="s">
        <v>307</v>
      </c>
      <c r="I459" s="40">
        <v>0.85138888888888886</v>
      </c>
    </row>
    <row r="460" spans="2:9" hidden="1" x14ac:dyDescent="0.25">
      <c r="B460">
        <v>10456</v>
      </c>
      <c r="C460" t="s">
        <v>299</v>
      </c>
      <c r="D460" t="s">
        <v>304</v>
      </c>
      <c r="E460" s="24">
        <v>81079401</v>
      </c>
      <c r="F460" t="s">
        <v>301</v>
      </c>
      <c r="G460" s="42">
        <v>22.57</v>
      </c>
      <c r="H460" t="s">
        <v>302</v>
      </c>
      <c r="I460" s="40">
        <v>0.62638888888888888</v>
      </c>
    </row>
    <row r="461" spans="2:9" hidden="1" x14ac:dyDescent="0.25">
      <c r="B461">
        <v>10457</v>
      </c>
      <c r="C461" t="s">
        <v>303</v>
      </c>
      <c r="D461" t="s">
        <v>300</v>
      </c>
      <c r="E461" s="24">
        <v>17165782</v>
      </c>
      <c r="F461" t="s">
        <v>301</v>
      </c>
      <c r="G461" s="42">
        <v>24.16</v>
      </c>
      <c r="H461" t="s">
        <v>302</v>
      </c>
      <c r="I461" s="40">
        <v>0.4597222222222222</v>
      </c>
    </row>
    <row r="462" spans="2:9" hidden="1" x14ac:dyDescent="0.25">
      <c r="B462">
        <v>10458</v>
      </c>
      <c r="C462" t="s">
        <v>23</v>
      </c>
      <c r="D462" t="s">
        <v>300</v>
      </c>
      <c r="E462" s="24">
        <v>90636722</v>
      </c>
      <c r="F462" t="s">
        <v>301</v>
      </c>
      <c r="G462" s="42">
        <v>20.68</v>
      </c>
      <c r="H462" t="s">
        <v>307</v>
      </c>
      <c r="I462" s="40">
        <v>0.91041666666666676</v>
      </c>
    </row>
    <row r="463" spans="2:9" hidden="1" x14ac:dyDescent="0.25">
      <c r="B463">
        <v>10459</v>
      </c>
      <c r="C463" t="s">
        <v>23</v>
      </c>
      <c r="D463" t="s">
        <v>300</v>
      </c>
      <c r="E463" s="24">
        <v>43626259</v>
      </c>
      <c r="F463" t="s">
        <v>301</v>
      </c>
      <c r="G463" s="42">
        <v>21.2</v>
      </c>
      <c r="H463" t="s">
        <v>302</v>
      </c>
      <c r="I463" s="40">
        <v>0.29652777777777778</v>
      </c>
    </row>
    <row r="464" spans="2:9" hidden="1" x14ac:dyDescent="0.25">
      <c r="B464">
        <v>10460</v>
      </c>
      <c r="C464" t="s">
        <v>303</v>
      </c>
      <c r="D464" t="s">
        <v>304</v>
      </c>
      <c r="E464" s="24">
        <v>61496170</v>
      </c>
      <c r="F464" t="s">
        <v>301</v>
      </c>
      <c r="G464" s="42">
        <v>247.14</v>
      </c>
      <c r="H464" t="s">
        <v>307</v>
      </c>
      <c r="I464" s="40">
        <v>0.71944444444444444</v>
      </c>
    </row>
    <row r="465" spans="2:9" hidden="1" x14ac:dyDescent="0.25">
      <c r="B465">
        <v>10461</v>
      </c>
      <c r="C465" t="s">
        <v>23</v>
      </c>
      <c r="D465" t="s">
        <v>304</v>
      </c>
      <c r="E465" s="24">
        <v>16101751</v>
      </c>
      <c r="F465" t="s">
        <v>301</v>
      </c>
      <c r="G465" s="42">
        <v>19.100000000000001</v>
      </c>
      <c r="H465" t="s">
        <v>307</v>
      </c>
      <c r="I465" s="40">
        <v>0.5444444444444444</v>
      </c>
    </row>
    <row r="466" spans="2:9" hidden="1" x14ac:dyDescent="0.25">
      <c r="B466">
        <v>10462</v>
      </c>
      <c r="C466" t="s">
        <v>23</v>
      </c>
      <c r="D466" t="s">
        <v>300</v>
      </c>
      <c r="E466" s="24">
        <v>55348039</v>
      </c>
      <c r="F466" t="s">
        <v>301</v>
      </c>
      <c r="G466" s="42">
        <v>19.02</v>
      </c>
      <c r="H466" t="s">
        <v>302</v>
      </c>
      <c r="I466" s="40">
        <v>0.92152777777777783</v>
      </c>
    </row>
    <row r="467" spans="2:9" hidden="1" x14ac:dyDescent="0.25">
      <c r="B467">
        <v>10463</v>
      </c>
      <c r="C467" t="s">
        <v>299</v>
      </c>
      <c r="D467" t="s">
        <v>304</v>
      </c>
      <c r="E467" s="24">
        <v>50785284</v>
      </c>
      <c r="F467" t="s">
        <v>301</v>
      </c>
      <c r="G467" s="42">
        <v>19.66</v>
      </c>
      <c r="H467" t="s">
        <v>307</v>
      </c>
      <c r="I467" s="40">
        <v>4.2361111111111106E-2</v>
      </c>
    </row>
    <row r="468" spans="2:9" hidden="1" x14ac:dyDescent="0.25">
      <c r="B468">
        <v>10464</v>
      </c>
      <c r="C468" t="s">
        <v>303</v>
      </c>
      <c r="D468" t="s">
        <v>304</v>
      </c>
      <c r="E468" s="24">
        <v>92997267</v>
      </c>
      <c r="F468" t="s">
        <v>306</v>
      </c>
      <c r="G468" s="42">
        <v>168.1</v>
      </c>
      <c r="H468" t="s">
        <v>307</v>
      </c>
      <c r="I468" s="40">
        <v>0.68194444444444446</v>
      </c>
    </row>
    <row r="469" spans="2:9" hidden="1" x14ac:dyDescent="0.25">
      <c r="B469">
        <v>10465</v>
      </c>
      <c r="C469" t="s">
        <v>303</v>
      </c>
      <c r="D469" t="s">
        <v>304</v>
      </c>
      <c r="E469" s="24">
        <v>30255549</v>
      </c>
      <c r="F469" t="s">
        <v>301</v>
      </c>
      <c r="G469" s="42">
        <v>16.829999999999998</v>
      </c>
      <c r="H469" t="s">
        <v>307</v>
      </c>
      <c r="I469" s="40">
        <v>0.33888888888888885</v>
      </c>
    </row>
    <row r="470" spans="2:9" hidden="1" x14ac:dyDescent="0.25">
      <c r="B470">
        <v>10466</v>
      </c>
      <c r="C470" t="s">
        <v>299</v>
      </c>
      <c r="D470" t="s">
        <v>304</v>
      </c>
      <c r="E470" s="24">
        <v>85660114</v>
      </c>
      <c r="F470" t="s">
        <v>306</v>
      </c>
      <c r="G470" s="42">
        <v>23.89</v>
      </c>
      <c r="H470" t="s">
        <v>307</v>
      </c>
      <c r="I470" s="40">
        <v>0</v>
      </c>
    </row>
    <row r="471" spans="2:9" hidden="1" x14ac:dyDescent="0.25">
      <c r="B471">
        <v>10467</v>
      </c>
      <c r="C471" t="s">
        <v>23</v>
      </c>
      <c r="D471" t="s">
        <v>304</v>
      </c>
      <c r="E471" s="24">
        <v>43913307</v>
      </c>
      <c r="F471" t="s">
        <v>301</v>
      </c>
      <c r="G471" s="42">
        <v>16.73</v>
      </c>
      <c r="H471" t="s">
        <v>302</v>
      </c>
      <c r="I471" s="40">
        <v>0.80555555555555547</v>
      </c>
    </row>
    <row r="472" spans="2:9" hidden="1" x14ac:dyDescent="0.25">
      <c r="B472">
        <v>10468</v>
      </c>
      <c r="C472" t="s">
        <v>23</v>
      </c>
      <c r="D472" t="s">
        <v>304</v>
      </c>
      <c r="E472" s="24">
        <v>47286881</v>
      </c>
      <c r="F472" t="s">
        <v>306</v>
      </c>
      <c r="G472" s="42">
        <v>22.05</v>
      </c>
      <c r="H472" t="s">
        <v>302</v>
      </c>
      <c r="I472" s="40">
        <v>0.43541666666666662</v>
      </c>
    </row>
    <row r="473" spans="2:9" hidden="1" x14ac:dyDescent="0.25">
      <c r="B473">
        <v>10469</v>
      </c>
      <c r="C473" t="s">
        <v>305</v>
      </c>
      <c r="D473" t="s">
        <v>300</v>
      </c>
      <c r="E473" s="24">
        <v>62265606</v>
      </c>
      <c r="F473" t="s">
        <v>306</v>
      </c>
      <c r="G473" s="42">
        <v>17.88</v>
      </c>
      <c r="H473" t="s">
        <v>307</v>
      </c>
      <c r="I473" s="40">
        <v>0.25416666666666665</v>
      </c>
    </row>
    <row r="474" spans="2:9" hidden="1" x14ac:dyDescent="0.25">
      <c r="B474">
        <v>10470</v>
      </c>
      <c r="C474" t="s">
        <v>303</v>
      </c>
      <c r="D474" t="s">
        <v>304</v>
      </c>
      <c r="E474" s="24">
        <v>63133211</v>
      </c>
      <c r="F474" t="s">
        <v>306</v>
      </c>
      <c r="G474" s="42">
        <v>15.18</v>
      </c>
      <c r="H474" t="s">
        <v>302</v>
      </c>
      <c r="I474" s="40">
        <v>0.80902777777777779</v>
      </c>
    </row>
    <row r="475" spans="2:9" hidden="1" x14ac:dyDescent="0.25">
      <c r="B475">
        <v>10471</v>
      </c>
      <c r="C475" t="s">
        <v>303</v>
      </c>
      <c r="D475" t="s">
        <v>300</v>
      </c>
      <c r="E475" s="24">
        <v>24646414</v>
      </c>
      <c r="F475" t="s">
        <v>301</v>
      </c>
      <c r="G475" s="42">
        <v>15.62</v>
      </c>
      <c r="H475" t="s">
        <v>302</v>
      </c>
      <c r="I475" s="40">
        <v>0.12708333333333333</v>
      </c>
    </row>
    <row r="476" spans="2:9" hidden="1" x14ac:dyDescent="0.25">
      <c r="B476">
        <v>10472</v>
      </c>
      <c r="C476" t="s">
        <v>305</v>
      </c>
      <c r="D476" t="s">
        <v>304</v>
      </c>
      <c r="E476" s="24">
        <v>65043803</v>
      </c>
      <c r="F476" t="s">
        <v>301</v>
      </c>
      <c r="G476" s="42">
        <v>20.58</v>
      </c>
      <c r="H476" t="s">
        <v>302</v>
      </c>
      <c r="I476" s="40">
        <v>0.75138888888888899</v>
      </c>
    </row>
  </sheetData>
  <autoFilter ref="B4:I476">
    <filterColumn colId="2">
      <filters>
        <filter val="Paypal"/>
      </filters>
    </filterColumn>
    <filterColumn colId="5">
      <customFilters>
        <customFilter operator="greaterThan" val="100"/>
      </custom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430"/>
  <sheetViews>
    <sheetView workbookViewId="0">
      <selection activeCell="G5" sqref="G5"/>
    </sheetView>
  </sheetViews>
  <sheetFormatPr defaultColWidth="8.85546875" defaultRowHeight="15" x14ac:dyDescent="0.25"/>
  <cols>
    <col min="2" max="5" width="12.7109375" customWidth="1"/>
    <col min="6" max="6" width="13.85546875" customWidth="1"/>
    <col min="7" max="8" width="12.7109375" customWidth="1"/>
  </cols>
  <sheetData>
    <row r="2" spans="2:8" x14ac:dyDescent="0.25">
      <c r="B2" s="44" t="s">
        <v>308</v>
      </c>
      <c r="C2" s="45"/>
      <c r="D2" s="45"/>
    </row>
    <row r="3" spans="2:8" x14ac:dyDescent="0.25">
      <c r="B3" s="45"/>
      <c r="C3" s="45"/>
      <c r="D3" s="45"/>
    </row>
    <row r="4" spans="2:8" s="61" customFormat="1" ht="39" thickBot="1" x14ac:dyDescent="0.3">
      <c r="B4" s="59" t="s">
        <v>309</v>
      </c>
      <c r="C4" s="59" t="s">
        <v>310</v>
      </c>
      <c r="D4" s="59" t="s">
        <v>311</v>
      </c>
      <c r="E4" s="59" t="s">
        <v>312</v>
      </c>
      <c r="F4" s="60" t="s">
        <v>914</v>
      </c>
      <c r="G4" s="61" t="s">
        <v>916</v>
      </c>
      <c r="H4" s="61" t="s">
        <v>911</v>
      </c>
    </row>
    <row r="5" spans="2:8" ht="15.75" thickTop="1" x14ac:dyDescent="0.25">
      <c r="B5" s="62" t="s">
        <v>320</v>
      </c>
      <c r="C5" s="63">
        <v>12974</v>
      </c>
      <c r="D5" s="63">
        <v>19568</v>
      </c>
      <c r="E5" s="64">
        <v>13</v>
      </c>
      <c r="F5" s="21">
        <f t="shared" ref="F5:F68" si="0">C5+D5</f>
        <v>32542</v>
      </c>
      <c r="G5" s="56">
        <f>F5/$F$430</f>
        <v>2.6767126329945837E-2</v>
      </c>
      <c r="H5" s="58">
        <f>SUM($G$5:G5)</f>
        <v>2.6767126329945837E-2</v>
      </c>
    </row>
    <row r="6" spans="2:8" x14ac:dyDescent="0.25">
      <c r="B6" s="62" t="s">
        <v>330</v>
      </c>
      <c r="C6" s="63">
        <v>10417</v>
      </c>
      <c r="D6" s="63">
        <v>19811</v>
      </c>
      <c r="E6" s="64">
        <v>13</v>
      </c>
      <c r="F6" s="21">
        <f t="shared" si="0"/>
        <v>30228</v>
      </c>
      <c r="G6" s="56">
        <f t="shared" ref="G6:G69" si="1">F6/$F$430</f>
        <v>2.486376666159433E-2</v>
      </c>
      <c r="H6" s="58">
        <f>SUM($G$5:G6)</f>
        <v>5.1630892991540167E-2</v>
      </c>
    </row>
    <row r="7" spans="2:8" x14ac:dyDescent="0.25">
      <c r="B7" s="62" t="s">
        <v>330</v>
      </c>
      <c r="C7" s="63">
        <v>19766</v>
      </c>
      <c r="D7" s="63">
        <v>2141</v>
      </c>
      <c r="E7" s="64">
        <v>11</v>
      </c>
      <c r="F7" s="21">
        <f t="shared" si="0"/>
        <v>21907</v>
      </c>
      <c r="G7" s="56">
        <f t="shared" si="1"/>
        <v>1.8019403740093524E-2</v>
      </c>
      <c r="H7" s="58">
        <f>SUM($G$5:G7)</f>
        <v>6.9650296731633698E-2</v>
      </c>
    </row>
    <row r="8" spans="2:8" x14ac:dyDescent="0.25">
      <c r="B8" s="62" t="s">
        <v>330</v>
      </c>
      <c r="C8" s="63">
        <v>8176</v>
      </c>
      <c r="D8" s="63">
        <v>12230</v>
      </c>
      <c r="E8" s="64">
        <v>7</v>
      </c>
      <c r="F8" s="21">
        <f t="shared" si="0"/>
        <v>20406</v>
      </c>
      <c r="G8" s="56">
        <f t="shared" si="1"/>
        <v>1.6784769832489544E-2</v>
      </c>
      <c r="H8" s="58">
        <f>SUM($G$5:G8)</f>
        <v>8.6435066564123239E-2</v>
      </c>
    </row>
    <row r="9" spans="2:8" x14ac:dyDescent="0.25">
      <c r="B9" s="62" t="s">
        <v>330</v>
      </c>
      <c r="C9" s="63">
        <v>19812</v>
      </c>
      <c r="D9" s="63">
        <v>0</v>
      </c>
      <c r="E9" s="64">
        <v>25</v>
      </c>
      <c r="F9" s="21">
        <f t="shared" si="0"/>
        <v>19812</v>
      </c>
      <c r="G9" s="56">
        <f t="shared" si="1"/>
        <v>1.6296180531279174E-2</v>
      </c>
      <c r="H9" s="58">
        <f>SUM($G$5:G9)</f>
        <v>0.10273124709540241</v>
      </c>
    </row>
    <row r="10" spans="2:8" x14ac:dyDescent="0.25">
      <c r="B10" s="62" t="s">
        <v>326</v>
      </c>
      <c r="C10" s="63">
        <v>19155</v>
      </c>
      <c r="D10" s="63">
        <v>131</v>
      </c>
      <c r="E10" s="64">
        <v>25</v>
      </c>
      <c r="F10" s="21">
        <f t="shared" si="0"/>
        <v>19286</v>
      </c>
      <c r="G10" s="56">
        <f t="shared" si="1"/>
        <v>1.5863524012025548E-2</v>
      </c>
      <c r="H10" s="58">
        <f>SUM($G$5:G10)</f>
        <v>0.11859477110742796</v>
      </c>
    </row>
    <row r="11" spans="2:8" x14ac:dyDescent="0.25">
      <c r="B11" s="62" t="s">
        <v>320</v>
      </c>
      <c r="C11" s="63">
        <v>0</v>
      </c>
      <c r="D11" s="63">
        <v>18716</v>
      </c>
      <c r="E11" s="64">
        <v>19</v>
      </c>
      <c r="F11" s="21">
        <f t="shared" si="0"/>
        <v>18716</v>
      </c>
      <c r="G11" s="56">
        <f t="shared" si="1"/>
        <v>1.5394675692682264E-2</v>
      </c>
      <c r="H11" s="58">
        <f>SUM($G$5:G11)</f>
        <v>0.13398944680011021</v>
      </c>
    </row>
    <row r="12" spans="2:8" x14ac:dyDescent="0.25">
      <c r="B12" s="62" t="s">
        <v>330</v>
      </c>
      <c r="C12" s="63">
        <v>18408</v>
      </c>
      <c r="D12" s="63">
        <v>212</v>
      </c>
      <c r="E12" s="64">
        <v>13</v>
      </c>
      <c r="F12" s="21">
        <f t="shared" si="0"/>
        <v>18620</v>
      </c>
      <c r="G12" s="56">
        <f t="shared" si="1"/>
        <v>1.5315711765213923E-2</v>
      </c>
      <c r="H12" s="58">
        <f>SUM($G$5:G12)</f>
        <v>0.14930515856532414</v>
      </c>
    </row>
    <row r="13" spans="2:8" x14ac:dyDescent="0.25">
      <c r="B13" s="62" t="s">
        <v>320</v>
      </c>
      <c r="C13" s="63">
        <v>0</v>
      </c>
      <c r="D13" s="63">
        <v>17653</v>
      </c>
      <c r="E13" s="64">
        <v>22</v>
      </c>
      <c r="F13" s="21">
        <f t="shared" si="0"/>
        <v>17653</v>
      </c>
      <c r="G13" s="56">
        <f t="shared" si="1"/>
        <v>1.4520314704152599E-2</v>
      </c>
      <c r="H13" s="58">
        <f>SUM($G$5:G13)</f>
        <v>0.16382547326947675</v>
      </c>
    </row>
    <row r="14" spans="2:8" x14ac:dyDescent="0.25">
      <c r="B14" s="62" t="s">
        <v>335</v>
      </c>
      <c r="C14" s="63">
        <v>12760</v>
      </c>
      <c r="D14" s="63">
        <v>4873</v>
      </c>
      <c r="E14" s="64">
        <v>13</v>
      </c>
      <c r="F14" s="21">
        <f t="shared" si="0"/>
        <v>17633</v>
      </c>
      <c r="G14" s="56">
        <f t="shared" si="1"/>
        <v>1.4503863885930026E-2</v>
      </c>
      <c r="H14" s="58">
        <f>SUM($G$5:G14)</f>
        <v>0.17832933715540678</v>
      </c>
    </row>
    <row r="15" spans="2:8" x14ac:dyDescent="0.25">
      <c r="B15" s="62" t="s">
        <v>320</v>
      </c>
      <c r="C15" s="63">
        <v>795</v>
      </c>
      <c r="D15" s="63">
        <v>16804</v>
      </c>
      <c r="E15" s="64">
        <v>49</v>
      </c>
      <c r="F15" s="21">
        <f t="shared" si="0"/>
        <v>17599</v>
      </c>
      <c r="G15" s="56">
        <f t="shared" si="1"/>
        <v>1.4475897494951656E-2</v>
      </c>
      <c r="H15" s="58">
        <f>SUM($G$5:G15)</f>
        <v>0.19280523465035843</v>
      </c>
    </row>
    <row r="16" spans="2:8" x14ac:dyDescent="0.25">
      <c r="B16" s="62" t="s">
        <v>326</v>
      </c>
      <c r="C16" s="63">
        <v>0</v>
      </c>
      <c r="D16" s="63">
        <v>17545</v>
      </c>
      <c r="E16" s="64">
        <v>34</v>
      </c>
      <c r="F16" s="21">
        <f t="shared" si="0"/>
        <v>17545</v>
      </c>
      <c r="G16" s="56">
        <f t="shared" si="1"/>
        <v>1.4431480285750713E-2</v>
      </c>
      <c r="H16" s="58">
        <f>SUM($G$5:G16)</f>
        <v>0.20723671493610915</v>
      </c>
    </row>
    <row r="17" spans="2:12" x14ac:dyDescent="0.25">
      <c r="B17" s="62" t="s">
        <v>335</v>
      </c>
      <c r="C17" s="63">
        <v>16647</v>
      </c>
      <c r="D17" s="63">
        <v>895</v>
      </c>
      <c r="E17" s="64">
        <v>16</v>
      </c>
      <c r="F17" s="21">
        <f t="shared" si="0"/>
        <v>17542</v>
      </c>
      <c r="G17" s="56">
        <f t="shared" si="1"/>
        <v>1.4429012663017327E-2</v>
      </c>
      <c r="H17" s="58">
        <f>SUM($G$5:G17)</f>
        <v>0.22166572759912648</v>
      </c>
    </row>
    <row r="18" spans="2:12" x14ac:dyDescent="0.25">
      <c r="B18" s="62" t="s">
        <v>320</v>
      </c>
      <c r="C18" s="63">
        <v>17366</v>
      </c>
      <c r="D18" s="63">
        <v>0</v>
      </c>
      <c r="E18" s="64">
        <v>16</v>
      </c>
      <c r="F18" s="21">
        <f t="shared" si="0"/>
        <v>17366</v>
      </c>
      <c r="G18" s="56">
        <f t="shared" si="1"/>
        <v>1.4284245462658699E-2</v>
      </c>
      <c r="H18" s="58">
        <f>SUM($G$5:G18)</f>
        <v>0.23594997306178517</v>
      </c>
    </row>
    <row r="19" spans="2:12" x14ac:dyDescent="0.25">
      <c r="B19" s="62" t="s">
        <v>320</v>
      </c>
      <c r="C19" s="63">
        <v>0</v>
      </c>
      <c r="D19" s="63">
        <v>17124</v>
      </c>
      <c r="E19" s="64">
        <v>13</v>
      </c>
      <c r="F19" s="21">
        <f t="shared" si="0"/>
        <v>17124</v>
      </c>
      <c r="G19" s="56">
        <f t="shared" si="1"/>
        <v>1.4085190562165586E-2</v>
      </c>
      <c r="H19" s="58">
        <f>SUM($G$5:G19)</f>
        <v>0.25003516362395073</v>
      </c>
    </row>
    <row r="20" spans="2:12" x14ac:dyDescent="0.25">
      <c r="B20" s="62" t="s">
        <v>320</v>
      </c>
      <c r="C20" s="63">
        <v>16935</v>
      </c>
      <c r="D20" s="63">
        <v>189</v>
      </c>
      <c r="E20" s="64">
        <v>37</v>
      </c>
      <c r="F20" s="21">
        <f t="shared" si="0"/>
        <v>17124</v>
      </c>
      <c r="G20" s="56">
        <f t="shared" si="1"/>
        <v>1.4085190562165586E-2</v>
      </c>
      <c r="H20" s="58">
        <f>SUM($G$5:G20)</f>
        <v>0.26412035418611629</v>
      </c>
    </row>
    <row r="21" spans="2:12" x14ac:dyDescent="0.25">
      <c r="B21" s="62" t="s">
        <v>320</v>
      </c>
      <c r="C21" s="63">
        <v>16630</v>
      </c>
      <c r="D21" s="63">
        <v>0</v>
      </c>
      <c r="E21" s="64">
        <v>11</v>
      </c>
      <c r="F21" s="21">
        <f t="shared" si="0"/>
        <v>16630</v>
      </c>
      <c r="G21" s="56">
        <f t="shared" si="1"/>
        <v>1.3678855352068073E-2</v>
      </c>
      <c r="H21" s="58">
        <f>SUM($G$5:G21)</f>
        <v>0.27779920953818438</v>
      </c>
    </row>
    <row r="22" spans="2:12" x14ac:dyDescent="0.25">
      <c r="B22" s="62" t="s">
        <v>342</v>
      </c>
      <c r="C22" s="63">
        <v>0</v>
      </c>
      <c r="D22" s="63">
        <v>15800</v>
      </c>
      <c r="E22" s="64">
        <v>16</v>
      </c>
      <c r="F22" s="21">
        <f t="shared" si="0"/>
        <v>15800</v>
      </c>
      <c r="G22" s="56">
        <f t="shared" si="1"/>
        <v>1.2996146395831363E-2</v>
      </c>
      <c r="H22" s="58">
        <f>SUM($G$5:G22)</f>
        <v>0.29079535593401573</v>
      </c>
      <c r="K22" t="s">
        <v>919</v>
      </c>
      <c r="L22" t="s">
        <v>915</v>
      </c>
    </row>
    <row r="23" spans="2:12" x14ac:dyDescent="0.25">
      <c r="B23" s="62" t="s">
        <v>335</v>
      </c>
      <c r="C23" s="63">
        <v>15328</v>
      </c>
      <c r="D23" s="63">
        <v>0</v>
      </c>
      <c r="E23" s="64">
        <v>25</v>
      </c>
      <c r="F23" s="21">
        <f t="shared" si="0"/>
        <v>15328</v>
      </c>
      <c r="G23" s="56">
        <f t="shared" si="1"/>
        <v>1.2607907085778679E-2</v>
      </c>
      <c r="H23" s="58">
        <f>SUM($G$5:G23)</f>
        <v>0.30340326301979442</v>
      </c>
    </row>
    <row r="24" spans="2:12" x14ac:dyDescent="0.25">
      <c r="B24" s="62" t="s">
        <v>337</v>
      </c>
      <c r="C24" s="63">
        <v>0</v>
      </c>
      <c r="D24" s="63">
        <v>14717</v>
      </c>
      <c r="E24" s="64">
        <v>28</v>
      </c>
      <c r="F24" s="21">
        <f t="shared" si="0"/>
        <v>14717</v>
      </c>
      <c r="G24" s="56">
        <f t="shared" si="1"/>
        <v>1.2105334589079125E-2</v>
      </c>
      <c r="H24" s="58">
        <f>SUM($G$5:G24)</f>
        <v>0.31550859760887356</v>
      </c>
      <c r="K24" t="s">
        <v>918</v>
      </c>
      <c r="L24" t="s">
        <v>917</v>
      </c>
    </row>
    <row r="25" spans="2:12" x14ac:dyDescent="0.25">
      <c r="B25" s="62" t="s">
        <v>326</v>
      </c>
      <c r="C25" s="63">
        <v>468</v>
      </c>
      <c r="D25" s="63">
        <v>14186</v>
      </c>
      <c r="E25" s="64">
        <v>22</v>
      </c>
      <c r="F25" s="21">
        <f t="shared" si="0"/>
        <v>14654</v>
      </c>
      <c r="G25" s="56">
        <f t="shared" si="1"/>
        <v>1.2053514511678024E-2</v>
      </c>
      <c r="H25" s="58">
        <f>SUM($G$5:G25)</f>
        <v>0.32756211212055159</v>
      </c>
    </row>
    <row r="26" spans="2:12" x14ac:dyDescent="0.25">
      <c r="B26" s="62" t="s">
        <v>320</v>
      </c>
      <c r="C26" s="63">
        <v>0</v>
      </c>
      <c r="D26" s="63">
        <v>14643</v>
      </c>
      <c r="E26" s="64">
        <v>16</v>
      </c>
      <c r="F26" s="21">
        <f t="shared" si="0"/>
        <v>14643</v>
      </c>
      <c r="G26" s="56">
        <f t="shared" si="1"/>
        <v>1.2044466561655611E-2</v>
      </c>
      <c r="H26" s="58">
        <f>SUM($G$5:G26)</f>
        <v>0.33960657868220717</v>
      </c>
    </row>
    <row r="27" spans="2:12" x14ac:dyDescent="0.25">
      <c r="B27" s="62" t="s">
        <v>337</v>
      </c>
      <c r="C27" s="63">
        <v>7885</v>
      </c>
      <c r="D27" s="63">
        <v>6330</v>
      </c>
      <c r="E27" s="64">
        <v>16</v>
      </c>
      <c r="F27" s="21">
        <f t="shared" si="0"/>
        <v>14215</v>
      </c>
      <c r="G27" s="56">
        <f t="shared" si="1"/>
        <v>1.1692419051692583E-2</v>
      </c>
      <c r="H27" s="58">
        <f>SUM($G$5:G27)</f>
        <v>0.35129899773389978</v>
      </c>
    </row>
    <row r="28" spans="2:12" x14ac:dyDescent="0.25">
      <c r="B28" s="62" t="s">
        <v>330</v>
      </c>
      <c r="C28" s="63">
        <v>0</v>
      </c>
      <c r="D28" s="63">
        <v>14190</v>
      </c>
      <c r="E28" s="64">
        <v>37</v>
      </c>
      <c r="F28" s="21">
        <f t="shared" si="0"/>
        <v>14190</v>
      </c>
      <c r="G28" s="56">
        <f t="shared" si="1"/>
        <v>1.1671855528914369E-2</v>
      </c>
      <c r="H28" s="58">
        <f>SUM($G$5:G28)</f>
        <v>0.36297085326281414</v>
      </c>
    </row>
    <row r="29" spans="2:12" x14ac:dyDescent="0.25">
      <c r="B29" s="62" t="s">
        <v>326</v>
      </c>
      <c r="C29" s="63">
        <v>13496</v>
      </c>
      <c r="D29" s="63">
        <v>650</v>
      </c>
      <c r="E29" s="64">
        <v>19</v>
      </c>
      <c r="F29" s="21">
        <f t="shared" si="0"/>
        <v>14146</v>
      </c>
      <c r="G29" s="56">
        <f t="shared" si="1"/>
        <v>1.1635663728824712E-2</v>
      </c>
      <c r="H29" s="58">
        <f>SUM($G$5:G29)</f>
        <v>0.37460651699163883</v>
      </c>
    </row>
    <row r="30" spans="2:12" x14ac:dyDescent="0.25">
      <c r="B30" s="62" t="s">
        <v>326</v>
      </c>
      <c r="C30" s="63">
        <v>0</v>
      </c>
      <c r="D30" s="63">
        <v>13970</v>
      </c>
      <c r="E30" s="64">
        <v>13</v>
      </c>
      <c r="F30" s="21">
        <f t="shared" si="0"/>
        <v>13970</v>
      </c>
      <c r="G30" s="56">
        <f t="shared" si="1"/>
        <v>1.1490896528466084E-2</v>
      </c>
      <c r="H30" s="58">
        <f>SUM($G$5:G30)</f>
        <v>0.3860974135201049</v>
      </c>
    </row>
    <row r="31" spans="2:12" x14ac:dyDescent="0.25">
      <c r="B31" s="62" t="s">
        <v>337</v>
      </c>
      <c r="C31" s="63">
        <v>0</v>
      </c>
      <c r="D31" s="63">
        <v>13428</v>
      </c>
      <c r="E31" s="64">
        <v>7</v>
      </c>
      <c r="F31" s="21">
        <f t="shared" si="0"/>
        <v>13428</v>
      </c>
      <c r="G31" s="56">
        <f t="shared" si="1"/>
        <v>1.1045079354634401E-2</v>
      </c>
      <c r="H31" s="58">
        <f>SUM($G$5:G31)</f>
        <v>0.39714249287473929</v>
      </c>
    </row>
    <row r="32" spans="2:12" x14ac:dyDescent="0.25">
      <c r="B32" s="62" t="s">
        <v>326</v>
      </c>
      <c r="C32" s="63">
        <v>0</v>
      </c>
      <c r="D32" s="63">
        <v>12721</v>
      </c>
      <c r="E32" s="64">
        <v>37</v>
      </c>
      <c r="F32" s="21">
        <f t="shared" si="0"/>
        <v>12721</v>
      </c>
      <c r="G32" s="56">
        <f t="shared" si="1"/>
        <v>1.0463542930466503E-2</v>
      </c>
      <c r="H32" s="58">
        <f>SUM($G$5:G32)</f>
        <v>0.40760603580520582</v>
      </c>
    </row>
    <row r="33" spans="2:8" x14ac:dyDescent="0.25">
      <c r="B33" s="62" t="s">
        <v>332</v>
      </c>
      <c r="C33" s="63">
        <v>287</v>
      </c>
      <c r="D33" s="63">
        <v>12348</v>
      </c>
      <c r="E33" s="64">
        <v>7</v>
      </c>
      <c r="F33" s="21">
        <f t="shared" si="0"/>
        <v>12635</v>
      </c>
      <c r="G33" s="56">
        <f t="shared" si="1"/>
        <v>1.0392804412109448E-2</v>
      </c>
      <c r="H33" s="58">
        <f>SUM($G$5:G33)</f>
        <v>0.41799884021731526</v>
      </c>
    </row>
    <row r="34" spans="2:8" x14ac:dyDescent="0.25">
      <c r="B34" s="62" t="s">
        <v>326</v>
      </c>
      <c r="C34" s="63">
        <v>0</v>
      </c>
      <c r="D34" s="63">
        <v>12632</v>
      </c>
      <c r="E34" s="64">
        <v>16</v>
      </c>
      <c r="F34" s="21">
        <f t="shared" si="0"/>
        <v>12632</v>
      </c>
      <c r="G34" s="56">
        <f t="shared" si="1"/>
        <v>1.0390336789376061E-2</v>
      </c>
      <c r="H34" s="58">
        <f>SUM($G$5:G34)</f>
        <v>0.42838917700669132</v>
      </c>
    </row>
    <row r="35" spans="2:8" x14ac:dyDescent="0.25">
      <c r="B35" s="62" t="s">
        <v>320</v>
      </c>
      <c r="C35" s="63">
        <v>0</v>
      </c>
      <c r="D35" s="63">
        <v>12242</v>
      </c>
      <c r="E35" s="64">
        <v>25</v>
      </c>
      <c r="F35" s="21">
        <f t="shared" si="0"/>
        <v>12242</v>
      </c>
      <c r="G35" s="56">
        <f t="shared" si="1"/>
        <v>1.0069545834035921E-2</v>
      </c>
      <c r="H35" s="58">
        <f>SUM($G$5:G35)</f>
        <v>0.43845872284072723</v>
      </c>
    </row>
    <row r="36" spans="2:8" x14ac:dyDescent="0.25">
      <c r="B36" s="62" t="s">
        <v>330</v>
      </c>
      <c r="C36" s="63">
        <v>11072</v>
      </c>
      <c r="D36" s="63">
        <v>891</v>
      </c>
      <c r="E36" s="64">
        <v>61</v>
      </c>
      <c r="F36" s="21">
        <f t="shared" si="0"/>
        <v>11963</v>
      </c>
      <c r="G36" s="56">
        <f t="shared" si="1"/>
        <v>9.8400569198310497E-3</v>
      </c>
      <c r="H36" s="58">
        <f>SUM($G$5:G36)</f>
        <v>0.44829877976055826</v>
      </c>
    </row>
    <row r="37" spans="2:8" x14ac:dyDescent="0.25">
      <c r="B37" s="62" t="s">
        <v>320</v>
      </c>
      <c r="C37" s="63">
        <v>0</v>
      </c>
      <c r="D37" s="63">
        <v>11838</v>
      </c>
      <c r="E37" s="64">
        <v>7</v>
      </c>
      <c r="F37" s="21">
        <f t="shared" si="0"/>
        <v>11838</v>
      </c>
      <c r="G37" s="56">
        <f t="shared" si="1"/>
        <v>9.7372393059399799E-3</v>
      </c>
      <c r="H37" s="58">
        <f>SUM($G$5:G37)</f>
        <v>0.45803601906649827</v>
      </c>
    </row>
    <row r="38" spans="2:8" x14ac:dyDescent="0.25">
      <c r="B38" s="62" t="s">
        <v>330</v>
      </c>
      <c r="C38" s="63">
        <v>0</v>
      </c>
      <c r="D38" s="63">
        <v>11587</v>
      </c>
      <c r="E38" s="64">
        <v>22</v>
      </c>
      <c r="F38" s="21">
        <f t="shared" si="0"/>
        <v>11587</v>
      </c>
      <c r="G38" s="56">
        <f t="shared" si="1"/>
        <v>9.5307815372467092E-3</v>
      </c>
      <c r="H38" s="58">
        <f>SUM($G$5:G38)</f>
        <v>0.467566800603745</v>
      </c>
    </row>
    <row r="39" spans="2:8" x14ac:dyDescent="0.25">
      <c r="B39" s="62" t="s">
        <v>335</v>
      </c>
      <c r="C39" s="63">
        <v>0</v>
      </c>
      <c r="D39" s="63">
        <v>11481</v>
      </c>
      <c r="E39" s="64">
        <v>25</v>
      </c>
      <c r="F39" s="21">
        <f t="shared" si="0"/>
        <v>11481</v>
      </c>
      <c r="G39" s="56">
        <f t="shared" si="1"/>
        <v>9.4435922006670808E-3</v>
      </c>
      <c r="H39" s="58">
        <f>SUM($G$5:G39)</f>
        <v>0.4770103928044121</v>
      </c>
    </row>
    <row r="40" spans="2:8" x14ac:dyDescent="0.25">
      <c r="B40" s="62" t="s">
        <v>320</v>
      </c>
      <c r="C40" s="63">
        <v>317</v>
      </c>
      <c r="D40" s="63">
        <v>10980</v>
      </c>
      <c r="E40" s="64">
        <v>13</v>
      </c>
      <c r="F40" s="21">
        <f t="shared" si="0"/>
        <v>11297</v>
      </c>
      <c r="G40" s="56">
        <f t="shared" si="1"/>
        <v>9.2922446730194248E-3</v>
      </c>
      <c r="H40" s="58">
        <f>SUM($G$5:G40)</f>
        <v>0.48630263747743152</v>
      </c>
    </row>
    <row r="41" spans="2:8" x14ac:dyDescent="0.25">
      <c r="B41" s="62" t="s">
        <v>320</v>
      </c>
      <c r="C41" s="63">
        <v>765</v>
      </c>
      <c r="D41" s="63">
        <v>10406</v>
      </c>
      <c r="E41" s="64">
        <v>10</v>
      </c>
      <c r="F41" s="21">
        <f t="shared" si="0"/>
        <v>11171</v>
      </c>
      <c r="G41" s="56">
        <f t="shared" si="1"/>
        <v>9.1886045182172256E-3</v>
      </c>
      <c r="H41" s="58">
        <f>SUM($G$5:G41)</f>
        <v>0.49549124199564876</v>
      </c>
    </row>
    <row r="42" spans="2:8" x14ac:dyDescent="0.25">
      <c r="B42" s="62" t="s">
        <v>320</v>
      </c>
      <c r="C42" s="63">
        <v>0</v>
      </c>
      <c r="D42" s="63">
        <v>10853</v>
      </c>
      <c r="E42" s="64">
        <v>25</v>
      </c>
      <c r="F42" s="21">
        <f t="shared" si="0"/>
        <v>10853</v>
      </c>
      <c r="G42" s="56">
        <f t="shared" si="1"/>
        <v>8.9270365084783403E-3</v>
      </c>
      <c r="H42" s="58">
        <f>SUM($G$5:G42)</f>
        <v>0.50441827850412713</v>
      </c>
    </row>
    <row r="43" spans="2:8" x14ac:dyDescent="0.25">
      <c r="B43" s="62" t="s">
        <v>330</v>
      </c>
      <c r="C43" s="63">
        <v>0</v>
      </c>
      <c r="D43" s="63">
        <v>10723</v>
      </c>
      <c r="E43" s="64">
        <v>11</v>
      </c>
      <c r="F43" s="21">
        <f t="shared" si="0"/>
        <v>10723</v>
      </c>
      <c r="G43" s="56">
        <f t="shared" si="1"/>
        <v>8.820106190031627E-3</v>
      </c>
      <c r="H43" s="58">
        <f>SUM($G$5:G43)</f>
        <v>0.51323838469415872</v>
      </c>
    </row>
    <row r="44" spans="2:8" x14ac:dyDescent="0.25">
      <c r="B44" s="62" t="s">
        <v>335</v>
      </c>
      <c r="C44" s="63">
        <v>9783</v>
      </c>
      <c r="D44" s="63">
        <v>885</v>
      </c>
      <c r="E44" s="64">
        <v>13</v>
      </c>
      <c r="F44" s="21">
        <f t="shared" si="0"/>
        <v>10668</v>
      </c>
      <c r="G44" s="56">
        <f t="shared" si="1"/>
        <v>8.7748664399195549E-3</v>
      </c>
      <c r="H44" s="58">
        <f>SUM($G$5:G44)</f>
        <v>0.52201325113407826</v>
      </c>
    </row>
    <row r="45" spans="2:8" x14ac:dyDescent="0.25">
      <c r="B45" s="62" t="s">
        <v>337</v>
      </c>
      <c r="C45" s="63">
        <v>0</v>
      </c>
      <c r="D45" s="63">
        <v>10099</v>
      </c>
      <c r="E45" s="64">
        <v>16</v>
      </c>
      <c r="F45" s="21">
        <f t="shared" si="0"/>
        <v>10099</v>
      </c>
      <c r="G45" s="56">
        <f t="shared" si="1"/>
        <v>8.3068406614874007E-3</v>
      </c>
      <c r="H45" s="58">
        <f>SUM($G$5:G45)</f>
        <v>0.53032009179556561</v>
      </c>
    </row>
    <row r="46" spans="2:8" x14ac:dyDescent="0.25">
      <c r="B46" s="62" t="s">
        <v>330</v>
      </c>
      <c r="C46" s="63">
        <v>9621</v>
      </c>
      <c r="D46" s="63">
        <v>308</v>
      </c>
      <c r="E46" s="64">
        <v>25</v>
      </c>
      <c r="F46" s="21">
        <f t="shared" si="0"/>
        <v>9929</v>
      </c>
      <c r="G46" s="56">
        <f t="shared" si="1"/>
        <v>8.1670087065955441E-3</v>
      </c>
      <c r="H46" s="58">
        <f>SUM($G$5:G46)</f>
        <v>0.5384871005021612</v>
      </c>
    </row>
    <row r="47" spans="2:8" x14ac:dyDescent="0.25">
      <c r="B47" s="62" t="s">
        <v>330</v>
      </c>
      <c r="C47" s="63">
        <v>0</v>
      </c>
      <c r="D47" s="63">
        <v>9125</v>
      </c>
      <c r="E47" s="64">
        <v>13</v>
      </c>
      <c r="F47" s="21">
        <f t="shared" si="0"/>
        <v>9125</v>
      </c>
      <c r="G47" s="56">
        <f t="shared" si="1"/>
        <v>7.5056858140481759E-3</v>
      </c>
      <c r="H47" s="58">
        <f>SUM($G$5:G47)</f>
        <v>0.5459927863162094</v>
      </c>
    </row>
    <row r="48" spans="2:8" x14ac:dyDescent="0.25">
      <c r="B48" s="62" t="s">
        <v>335</v>
      </c>
      <c r="C48" s="63">
        <v>8948</v>
      </c>
      <c r="D48" s="63">
        <v>110</v>
      </c>
      <c r="E48" s="64">
        <v>31</v>
      </c>
      <c r="F48" s="21">
        <f t="shared" si="0"/>
        <v>9058</v>
      </c>
      <c r="G48" s="56">
        <f t="shared" si="1"/>
        <v>7.4505755730025621E-3</v>
      </c>
      <c r="H48" s="58">
        <f>SUM($G$5:G48)</f>
        <v>0.55344336188921195</v>
      </c>
    </row>
    <row r="49" spans="2:8" x14ac:dyDescent="0.25">
      <c r="B49" s="62" t="s">
        <v>330</v>
      </c>
      <c r="C49" s="63">
        <v>0</v>
      </c>
      <c r="D49" s="63">
        <v>9016</v>
      </c>
      <c r="E49" s="64">
        <v>49</v>
      </c>
      <c r="F49" s="21">
        <f t="shared" si="0"/>
        <v>9016</v>
      </c>
      <c r="G49" s="56">
        <f t="shared" si="1"/>
        <v>7.4160288547351627E-3</v>
      </c>
      <c r="H49" s="58">
        <f>SUM($G$5:G49)</f>
        <v>0.56085939074394708</v>
      </c>
    </row>
    <row r="50" spans="2:8" x14ac:dyDescent="0.25">
      <c r="B50" s="62" t="s">
        <v>326</v>
      </c>
      <c r="C50" s="63">
        <v>0</v>
      </c>
      <c r="D50" s="63">
        <v>8944</v>
      </c>
      <c r="E50" s="64">
        <v>25</v>
      </c>
      <c r="F50" s="21">
        <f t="shared" si="0"/>
        <v>8944</v>
      </c>
      <c r="G50" s="56">
        <f t="shared" si="1"/>
        <v>7.3568059091339054E-3</v>
      </c>
      <c r="H50" s="58">
        <f>SUM($G$5:G50)</f>
        <v>0.56821619665308098</v>
      </c>
    </row>
    <row r="51" spans="2:8" x14ac:dyDescent="0.25">
      <c r="B51" s="62" t="s">
        <v>326</v>
      </c>
      <c r="C51" s="63">
        <v>8636</v>
      </c>
      <c r="D51" s="63">
        <v>214</v>
      </c>
      <c r="E51" s="64">
        <v>11</v>
      </c>
      <c r="F51" s="21">
        <f t="shared" si="0"/>
        <v>8850</v>
      </c>
      <c r="G51" s="56">
        <f t="shared" si="1"/>
        <v>7.2794870634878203E-3</v>
      </c>
      <c r="H51" s="58">
        <f>SUM($G$5:G51)</f>
        <v>0.57549568371656878</v>
      </c>
    </row>
    <row r="52" spans="2:8" x14ac:dyDescent="0.25">
      <c r="B52" s="62" t="s">
        <v>320</v>
      </c>
      <c r="C52" s="63">
        <v>959</v>
      </c>
      <c r="D52" s="63">
        <v>7876</v>
      </c>
      <c r="E52" s="64">
        <v>28</v>
      </c>
      <c r="F52" s="21">
        <f t="shared" si="0"/>
        <v>8835</v>
      </c>
      <c r="G52" s="56">
        <f t="shared" si="1"/>
        <v>7.2671489498208914E-3</v>
      </c>
      <c r="H52" s="58">
        <f>SUM($G$5:G52)</f>
        <v>0.58276283266638973</v>
      </c>
    </row>
    <row r="53" spans="2:8" x14ac:dyDescent="0.25">
      <c r="B53" s="62" t="s">
        <v>330</v>
      </c>
      <c r="C53" s="63">
        <v>8060</v>
      </c>
      <c r="D53" s="63">
        <v>607</v>
      </c>
      <c r="E53" s="64">
        <v>19</v>
      </c>
      <c r="F53" s="21">
        <f t="shared" si="0"/>
        <v>8667</v>
      </c>
      <c r="G53" s="56">
        <f t="shared" si="1"/>
        <v>7.1289620767512928E-3</v>
      </c>
      <c r="H53" s="58">
        <f>SUM($G$5:G53)</f>
        <v>0.58989179474314102</v>
      </c>
    </row>
    <row r="54" spans="2:8" x14ac:dyDescent="0.25">
      <c r="B54" s="62" t="s">
        <v>326</v>
      </c>
      <c r="C54" s="63">
        <v>0</v>
      </c>
      <c r="D54" s="63">
        <v>8357</v>
      </c>
      <c r="E54" s="64">
        <v>25</v>
      </c>
      <c r="F54" s="21">
        <f t="shared" si="0"/>
        <v>8357</v>
      </c>
      <c r="G54" s="56">
        <f t="shared" si="1"/>
        <v>6.8739743943014367E-3</v>
      </c>
      <c r="H54" s="58">
        <f>SUM($G$5:G54)</f>
        <v>0.5967657691374425</v>
      </c>
    </row>
    <row r="55" spans="2:8" x14ac:dyDescent="0.25">
      <c r="B55" s="62" t="s">
        <v>332</v>
      </c>
      <c r="C55" s="63">
        <v>8122</v>
      </c>
      <c r="D55" s="63">
        <v>136</v>
      </c>
      <c r="E55" s="64">
        <v>22</v>
      </c>
      <c r="F55" s="21">
        <f t="shared" si="0"/>
        <v>8258</v>
      </c>
      <c r="G55" s="56">
        <f t="shared" si="1"/>
        <v>6.792542844099708E-3</v>
      </c>
      <c r="H55" s="58">
        <f>SUM($G$5:G55)</f>
        <v>0.60355831198154219</v>
      </c>
    </row>
    <row r="56" spans="2:8" x14ac:dyDescent="0.25">
      <c r="B56" s="62" t="s">
        <v>320</v>
      </c>
      <c r="C56" s="63">
        <v>8249</v>
      </c>
      <c r="D56" s="63">
        <v>0</v>
      </c>
      <c r="E56" s="64">
        <v>31</v>
      </c>
      <c r="F56" s="21">
        <f t="shared" si="0"/>
        <v>8249</v>
      </c>
      <c r="G56" s="56">
        <f t="shared" si="1"/>
        <v>6.7851399758995512E-3</v>
      </c>
      <c r="H56" s="58">
        <f>SUM($G$5:G56)</f>
        <v>0.61034345195744177</v>
      </c>
    </row>
    <row r="57" spans="2:8" x14ac:dyDescent="0.25">
      <c r="B57" s="62" t="s">
        <v>326</v>
      </c>
      <c r="C57" s="63">
        <v>352</v>
      </c>
      <c r="D57" s="63">
        <v>7525</v>
      </c>
      <c r="E57" s="64">
        <v>13</v>
      </c>
      <c r="F57" s="21">
        <f t="shared" si="0"/>
        <v>7877</v>
      </c>
      <c r="G57" s="56">
        <f t="shared" si="1"/>
        <v>6.4791547569597241E-3</v>
      </c>
      <c r="H57" s="58">
        <f>SUM($G$5:G57)</f>
        <v>0.61682260671440148</v>
      </c>
    </row>
    <row r="58" spans="2:8" x14ac:dyDescent="0.25">
      <c r="B58" s="62" t="s">
        <v>320</v>
      </c>
      <c r="C58" s="63">
        <v>6851</v>
      </c>
      <c r="D58" s="63">
        <v>901</v>
      </c>
      <c r="E58" s="64">
        <v>13</v>
      </c>
      <c r="F58" s="21">
        <f t="shared" si="0"/>
        <v>7752</v>
      </c>
      <c r="G58" s="56">
        <f t="shared" si="1"/>
        <v>6.3763371430686534E-3</v>
      </c>
      <c r="H58" s="58">
        <f>SUM($G$5:G58)</f>
        <v>0.6231989438574701</v>
      </c>
    </row>
    <row r="59" spans="2:8" x14ac:dyDescent="0.25">
      <c r="B59" s="62" t="s">
        <v>326</v>
      </c>
      <c r="C59" s="63">
        <v>0</v>
      </c>
      <c r="D59" s="63">
        <v>7710</v>
      </c>
      <c r="E59" s="64">
        <v>25</v>
      </c>
      <c r="F59" s="21">
        <f t="shared" si="0"/>
        <v>7710</v>
      </c>
      <c r="G59" s="56">
        <f t="shared" si="1"/>
        <v>6.3417904248012531E-3</v>
      </c>
      <c r="H59" s="58">
        <f>SUM($G$5:G59)</f>
        <v>0.62954073428227131</v>
      </c>
    </row>
    <row r="60" spans="2:8" x14ac:dyDescent="0.25">
      <c r="B60" s="62" t="s">
        <v>337</v>
      </c>
      <c r="C60" s="63">
        <v>271</v>
      </c>
      <c r="D60" s="63">
        <v>7090</v>
      </c>
      <c r="E60" s="64">
        <v>25</v>
      </c>
      <c r="F60" s="21">
        <f t="shared" si="0"/>
        <v>7361</v>
      </c>
      <c r="G60" s="56">
        <f t="shared" si="1"/>
        <v>6.0547236468173832E-3</v>
      </c>
      <c r="H60" s="58">
        <f>SUM($G$5:G60)</f>
        <v>0.63559545792908867</v>
      </c>
    </row>
    <row r="61" spans="2:8" x14ac:dyDescent="0.25">
      <c r="B61" s="62" t="s">
        <v>320</v>
      </c>
      <c r="C61" s="63">
        <v>6509</v>
      </c>
      <c r="D61" s="63">
        <v>493</v>
      </c>
      <c r="E61" s="64">
        <v>37</v>
      </c>
      <c r="F61" s="21">
        <f t="shared" si="0"/>
        <v>7002</v>
      </c>
      <c r="G61" s="56">
        <f t="shared" si="1"/>
        <v>5.7594314597222279E-3</v>
      </c>
      <c r="H61" s="58">
        <f>SUM($G$5:G61)</f>
        <v>0.64135488938881091</v>
      </c>
    </row>
    <row r="62" spans="2:8" x14ac:dyDescent="0.25">
      <c r="B62" s="62" t="s">
        <v>326</v>
      </c>
      <c r="C62" s="63">
        <v>150</v>
      </c>
      <c r="D62" s="63">
        <v>6520</v>
      </c>
      <c r="E62" s="64">
        <v>12</v>
      </c>
      <c r="F62" s="21">
        <f t="shared" si="0"/>
        <v>6670</v>
      </c>
      <c r="G62" s="56">
        <f t="shared" si="1"/>
        <v>5.486347877227544E-3</v>
      </c>
      <c r="H62" s="58">
        <f>SUM($G$5:G62)</f>
        <v>0.64684123726603848</v>
      </c>
    </row>
    <row r="63" spans="2:8" x14ac:dyDescent="0.25">
      <c r="B63" s="62" t="s">
        <v>320</v>
      </c>
      <c r="C63" s="63">
        <v>0</v>
      </c>
      <c r="D63" s="63">
        <v>6628</v>
      </c>
      <c r="E63" s="64">
        <v>37</v>
      </c>
      <c r="F63" s="21">
        <f t="shared" si="0"/>
        <v>6628</v>
      </c>
      <c r="G63" s="56">
        <f t="shared" si="1"/>
        <v>5.4518011589601437E-3</v>
      </c>
      <c r="H63" s="58">
        <f>SUM($G$5:G63)</f>
        <v>0.65229303842499864</v>
      </c>
    </row>
    <row r="64" spans="2:8" x14ac:dyDescent="0.25">
      <c r="B64" s="62" t="s">
        <v>320</v>
      </c>
      <c r="C64" s="63">
        <v>0</v>
      </c>
      <c r="D64" s="63">
        <v>6490</v>
      </c>
      <c r="E64" s="64">
        <v>19</v>
      </c>
      <c r="F64" s="21">
        <f t="shared" si="0"/>
        <v>6490</v>
      </c>
      <c r="G64" s="56">
        <f t="shared" si="1"/>
        <v>5.3382905132244012E-3</v>
      </c>
      <c r="H64" s="58">
        <f>SUM($G$5:G64)</f>
        <v>0.65763132893822307</v>
      </c>
    </row>
    <row r="65" spans="2:8" x14ac:dyDescent="0.25">
      <c r="B65" s="62" t="s">
        <v>337</v>
      </c>
      <c r="C65" s="63">
        <v>0</v>
      </c>
      <c r="D65" s="63">
        <v>6345</v>
      </c>
      <c r="E65" s="64">
        <v>25</v>
      </c>
      <c r="F65" s="21">
        <f t="shared" si="0"/>
        <v>6345</v>
      </c>
      <c r="G65" s="56">
        <f t="shared" si="1"/>
        <v>5.219022081110759E-3</v>
      </c>
      <c r="H65" s="58">
        <f>SUM($G$5:G65)</f>
        <v>0.66285035101933387</v>
      </c>
    </row>
    <row r="66" spans="2:8" x14ac:dyDescent="0.25">
      <c r="B66" s="62" t="s">
        <v>320</v>
      </c>
      <c r="C66" s="63">
        <v>5960</v>
      </c>
      <c r="D66" s="63">
        <v>129</v>
      </c>
      <c r="E66" s="64">
        <v>13</v>
      </c>
      <c r="F66" s="21">
        <f t="shared" si="0"/>
        <v>6089</v>
      </c>
      <c r="G66" s="56">
        <f t="shared" si="1"/>
        <v>5.0084516078618456E-3</v>
      </c>
      <c r="H66" s="58">
        <f>SUM($G$5:G66)</f>
        <v>0.66785880262719577</v>
      </c>
    </row>
    <row r="67" spans="2:8" x14ac:dyDescent="0.25">
      <c r="B67" s="62" t="s">
        <v>326</v>
      </c>
      <c r="C67" s="63">
        <v>0</v>
      </c>
      <c r="D67" s="63">
        <v>5857</v>
      </c>
      <c r="E67" s="64">
        <v>19</v>
      </c>
      <c r="F67" s="21">
        <f t="shared" si="0"/>
        <v>5857</v>
      </c>
      <c r="G67" s="56">
        <f t="shared" si="1"/>
        <v>4.817622116480018E-3</v>
      </c>
      <c r="H67" s="58">
        <f>SUM($G$5:G67)</f>
        <v>0.67267642474367584</v>
      </c>
    </row>
    <row r="68" spans="2:8" x14ac:dyDescent="0.25">
      <c r="B68" s="62" t="s">
        <v>320</v>
      </c>
      <c r="C68" s="63">
        <v>5133</v>
      </c>
      <c r="D68" s="63">
        <v>698</v>
      </c>
      <c r="E68" s="64">
        <v>19</v>
      </c>
      <c r="F68" s="21">
        <f t="shared" si="0"/>
        <v>5831</v>
      </c>
      <c r="G68" s="56">
        <f t="shared" si="1"/>
        <v>4.7962360527906761E-3</v>
      </c>
      <c r="H68" s="58">
        <f>SUM($G$5:G68)</f>
        <v>0.67747266079646651</v>
      </c>
    </row>
    <row r="69" spans="2:8" x14ac:dyDescent="0.25">
      <c r="B69" s="62" t="s">
        <v>332</v>
      </c>
      <c r="C69" s="63">
        <v>963</v>
      </c>
      <c r="D69" s="63">
        <v>4754</v>
      </c>
      <c r="E69" s="64">
        <v>40</v>
      </c>
      <c r="F69" s="21">
        <f t="shared" ref="F69:F132" si="2">C69+D69</f>
        <v>5717</v>
      </c>
      <c r="G69" s="56">
        <f t="shared" si="1"/>
        <v>4.7024663889220194E-3</v>
      </c>
      <c r="H69" s="58">
        <f>SUM($G$5:G69)</f>
        <v>0.68217512718538853</v>
      </c>
    </row>
    <row r="70" spans="2:8" x14ac:dyDescent="0.25">
      <c r="B70" s="62" t="s">
        <v>330</v>
      </c>
      <c r="C70" s="63">
        <v>5588</v>
      </c>
      <c r="D70" s="63">
        <v>0</v>
      </c>
      <c r="E70" s="64">
        <v>22</v>
      </c>
      <c r="F70" s="21">
        <f t="shared" si="2"/>
        <v>5588</v>
      </c>
      <c r="G70" s="56">
        <f t="shared" ref="G70:G133" si="3">F70/$F$430</f>
        <v>4.5963586113864337E-3</v>
      </c>
      <c r="H70" s="58">
        <f>SUM($G$5:G70)</f>
        <v>0.68677148579677494</v>
      </c>
    </row>
    <row r="71" spans="2:8" x14ac:dyDescent="0.25">
      <c r="B71" s="62" t="s">
        <v>320</v>
      </c>
      <c r="C71" s="63">
        <v>0</v>
      </c>
      <c r="D71" s="63">
        <v>5564</v>
      </c>
      <c r="E71" s="64">
        <v>25</v>
      </c>
      <c r="F71" s="21">
        <f t="shared" si="2"/>
        <v>5564</v>
      </c>
      <c r="G71" s="56">
        <f t="shared" si="3"/>
        <v>4.5766176295193479E-3</v>
      </c>
      <c r="H71" s="58">
        <f>SUM($G$5:G71)</f>
        <v>0.69134810342629427</v>
      </c>
    </row>
    <row r="72" spans="2:8" x14ac:dyDescent="0.25">
      <c r="B72" s="62" t="s">
        <v>335</v>
      </c>
      <c r="C72" s="63">
        <v>0</v>
      </c>
      <c r="D72" s="63">
        <v>5180</v>
      </c>
      <c r="E72" s="64">
        <v>22</v>
      </c>
      <c r="F72" s="21">
        <f t="shared" si="2"/>
        <v>5180</v>
      </c>
      <c r="G72" s="56">
        <f t="shared" si="3"/>
        <v>4.2607619196459784E-3</v>
      </c>
      <c r="H72" s="58">
        <f>SUM($G$5:G72)</f>
        <v>0.69560886534594024</v>
      </c>
    </row>
    <row r="73" spans="2:8" x14ac:dyDescent="0.25">
      <c r="B73" s="62" t="s">
        <v>335</v>
      </c>
      <c r="C73" s="63">
        <v>0</v>
      </c>
      <c r="D73" s="63">
        <v>4973</v>
      </c>
      <c r="E73" s="64">
        <v>25</v>
      </c>
      <c r="F73" s="21">
        <f t="shared" si="2"/>
        <v>4973</v>
      </c>
      <c r="G73" s="56">
        <f t="shared" si="3"/>
        <v>4.0904959510423651E-3</v>
      </c>
      <c r="H73" s="58">
        <f>SUM($G$5:G73)</f>
        <v>0.69969936129698262</v>
      </c>
    </row>
    <row r="74" spans="2:8" x14ac:dyDescent="0.25">
      <c r="B74" s="62" t="s">
        <v>330</v>
      </c>
      <c r="C74" s="63">
        <v>305</v>
      </c>
      <c r="D74" s="63">
        <v>4553</v>
      </c>
      <c r="E74" s="64">
        <v>7</v>
      </c>
      <c r="F74" s="21">
        <f t="shared" si="2"/>
        <v>4858</v>
      </c>
      <c r="G74" s="56">
        <f t="shared" si="3"/>
        <v>3.9959037462625798E-3</v>
      </c>
      <c r="H74" s="58">
        <f>SUM($G$5:G74)</f>
        <v>0.7036952650432452</v>
      </c>
    </row>
    <row r="75" spans="2:8" x14ac:dyDescent="0.25">
      <c r="B75" s="62" t="s">
        <v>330</v>
      </c>
      <c r="C75" s="63">
        <v>4802</v>
      </c>
      <c r="D75" s="63">
        <v>0</v>
      </c>
      <c r="E75" s="64">
        <v>37</v>
      </c>
      <c r="F75" s="21">
        <f t="shared" si="2"/>
        <v>4802</v>
      </c>
      <c r="G75" s="56">
        <f t="shared" si="3"/>
        <v>3.94984145523938E-3</v>
      </c>
      <c r="H75" s="58">
        <f>SUM($G$5:G75)</f>
        <v>0.70764510649848456</v>
      </c>
    </row>
    <row r="76" spans="2:8" x14ac:dyDescent="0.25">
      <c r="B76" s="62" t="s">
        <v>330</v>
      </c>
      <c r="C76" s="63">
        <v>698</v>
      </c>
      <c r="D76" s="63">
        <v>4033</v>
      </c>
      <c r="E76" s="64">
        <v>16</v>
      </c>
      <c r="F76" s="21">
        <f t="shared" si="2"/>
        <v>4731</v>
      </c>
      <c r="G76" s="56">
        <f t="shared" si="3"/>
        <v>3.8914410505492517E-3</v>
      </c>
      <c r="H76" s="58">
        <f>SUM($G$5:G76)</f>
        <v>0.71153654754903384</v>
      </c>
    </row>
    <row r="77" spans="2:8" x14ac:dyDescent="0.25">
      <c r="B77" s="62" t="s">
        <v>335</v>
      </c>
      <c r="C77" s="63">
        <v>670</v>
      </c>
      <c r="D77" s="63">
        <v>4014</v>
      </c>
      <c r="E77" s="64">
        <v>31</v>
      </c>
      <c r="F77" s="21">
        <f t="shared" si="2"/>
        <v>4684</v>
      </c>
      <c r="G77" s="56">
        <f t="shared" si="3"/>
        <v>3.8527816277262091E-3</v>
      </c>
      <c r="H77" s="58">
        <f>SUM($G$5:G77)</f>
        <v>0.71538932917676001</v>
      </c>
    </row>
    <row r="78" spans="2:8" x14ac:dyDescent="0.25">
      <c r="B78" s="62" t="s">
        <v>330</v>
      </c>
      <c r="C78" s="63">
        <v>478</v>
      </c>
      <c r="D78" s="63">
        <v>4071</v>
      </c>
      <c r="E78" s="64">
        <v>10</v>
      </c>
      <c r="F78" s="21">
        <f t="shared" si="2"/>
        <v>4549</v>
      </c>
      <c r="G78" s="56">
        <f t="shared" si="3"/>
        <v>3.7417386047238523E-3</v>
      </c>
      <c r="H78" s="58">
        <f>SUM($G$5:G78)</f>
        <v>0.71913106778148383</v>
      </c>
    </row>
    <row r="79" spans="2:8" x14ac:dyDescent="0.25">
      <c r="B79" s="62" t="s">
        <v>326</v>
      </c>
      <c r="C79" s="63">
        <v>0</v>
      </c>
      <c r="D79" s="63">
        <v>4486</v>
      </c>
      <c r="E79" s="64">
        <v>10</v>
      </c>
      <c r="F79" s="21">
        <f t="shared" si="2"/>
        <v>4486</v>
      </c>
      <c r="G79" s="56">
        <f t="shared" si="3"/>
        <v>3.6899185273227527E-3</v>
      </c>
      <c r="H79" s="58">
        <f>SUM($G$5:G79)</f>
        <v>0.72282098630880653</v>
      </c>
    </row>
    <row r="80" spans="2:8" x14ac:dyDescent="0.25">
      <c r="B80" s="62" t="s">
        <v>339</v>
      </c>
      <c r="C80" s="63">
        <v>852</v>
      </c>
      <c r="D80" s="63">
        <v>3613</v>
      </c>
      <c r="E80" s="64">
        <v>61</v>
      </c>
      <c r="F80" s="21">
        <f t="shared" si="2"/>
        <v>4465</v>
      </c>
      <c r="G80" s="56">
        <f t="shared" si="3"/>
        <v>3.672645168189053E-3</v>
      </c>
      <c r="H80" s="58">
        <f>SUM($G$5:G80)</f>
        <v>0.72649363147699564</v>
      </c>
    </row>
    <row r="81" spans="2:8" x14ac:dyDescent="0.25">
      <c r="B81" s="62" t="s">
        <v>320</v>
      </c>
      <c r="C81" s="63">
        <v>0</v>
      </c>
      <c r="D81" s="63">
        <v>4449</v>
      </c>
      <c r="E81" s="64">
        <v>25</v>
      </c>
      <c r="F81" s="21">
        <f t="shared" si="2"/>
        <v>4449</v>
      </c>
      <c r="G81" s="56">
        <f t="shared" si="3"/>
        <v>3.6594845136109959E-3</v>
      </c>
      <c r="H81" s="58">
        <f>SUM($G$5:G81)</f>
        <v>0.73015311599060662</v>
      </c>
    </row>
    <row r="82" spans="2:8" x14ac:dyDescent="0.25">
      <c r="B82" s="62" t="s">
        <v>326</v>
      </c>
      <c r="C82" s="63">
        <v>4256</v>
      </c>
      <c r="D82" s="63">
        <v>0</v>
      </c>
      <c r="E82" s="64">
        <v>16</v>
      </c>
      <c r="F82" s="21">
        <f t="shared" si="2"/>
        <v>4256</v>
      </c>
      <c r="G82" s="56">
        <f t="shared" si="3"/>
        <v>3.5007341177631822E-3</v>
      </c>
      <c r="H82" s="58">
        <f>SUM($G$5:G82)</f>
        <v>0.73365385010836981</v>
      </c>
    </row>
    <row r="83" spans="2:8" x14ac:dyDescent="0.25">
      <c r="B83" s="62" t="s">
        <v>335</v>
      </c>
      <c r="C83" s="63">
        <v>859</v>
      </c>
      <c r="D83" s="63">
        <v>3305</v>
      </c>
      <c r="E83" s="64">
        <v>25</v>
      </c>
      <c r="F83" s="21">
        <f t="shared" si="2"/>
        <v>4164</v>
      </c>
      <c r="G83" s="56">
        <f t="shared" si="3"/>
        <v>3.4250603539393541E-3</v>
      </c>
      <c r="H83" s="58">
        <f>SUM($G$5:G83)</f>
        <v>0.73707891046230911</v>
      </c>
    </row>
    <row r="84" spans="2:8" x14ac:dyDescent="0.25">
      <c r="B84" s="62" t="s">
        <v>335</v>
      </c>
      <c r="C84" s="63">
        <v>2715</v>
      </c>
      <c r="D84" s="63">
        <v>1435</v>
      </c>
      <c r="E84" s="64">
        <v>49</v>
      </c>
      <c r="F84" s="21">
        <f t="shared" si="2"/>
        <v>4150</v>
      </c>
      <c r="G84" s="56">
        <f t="shared" si="3"/>
        <v>3.4135447811835542E-3</v>
      </c>
      <c r="H84" s="58">
        <f>SUM($G$5:G84)</f>
        <v>0.74049245524349272</v>
      </c>
    </row>
    <row r="85" spans="2:8" x14ac:dyDescent="0.25">
      <c r="B85" s="62" t="s">
        <v>326</v>
      </c>
      <c r="C85" s="63">
        <v>4089</v>
      </c>
      <c r="D85" s="63">
        <v>0</v>
      </c>
      <c r="E85" s="64">
        <v>7</v>
      </c>
      <c r="F85" s="21">
        <f t="shared" si="2"/>
        <v>4089</v>
      </c>
      <c r="G85" s="56">
        <f t="shared" si="3"/>
        <v>3.3633697856047117E-3</v>
      </c>
      <c r="H85" s="58">
        <f>SUM($G$5:G85)</f>
        <v>0.74385582502909742</v>
      </c>
    </row>
    <row r="86" spans="2:8" x14ac:dyDescent="0.25">
      <c r="B86" s="62" t="s">
        <v>330</v>
      </c>
      <c r="C86" s="63">
        <v>942</v>
      </c>
      <c r="D86" s="63">
        <v>3036</v>
      </c>
      <c r="E86" s="64">
        <v>25</v>
      </c>
      <c r="F86" s="21">
        <f t="shared" si="2"/>
        <v>3978</v>
      </c>
      <c r="G86" s="56">
        <f t="shared" si="3"/>
        <v>3.2720677444694406E-3</v>
      </c>
      <c r="H86" s="58">
        <f>SUM($G$5:G86)</f>
        <v>0.74712789277356684</v>
      </c>
    </row>
    <row r="87" spans="2:8" x14ac:dyDescent="0.25">
      <c r="B87" s="62" t="s">
        <v>326</v>
      </c>
      <c r="C87" s="63">
        <v>101</v>
      </c>
      <c r="D87" s="63">
        <v>3871</v>
      </c>
      <c r="E87" s="64">
        <v>13</v>
      </c>
      <c r="F87" s="21">
        <f t="shared" si="2"/>
        <v>3972</v>
      </c>
      <c r="G87" s="56">
        <f t="shared" si="3"/>
        <v>3.2671324990026693E-3</v>
      </c>
      <c r="H87" s="58">
        <f>SUM($G$5:G87)</f>
        <v>0.75039502527256952</v>
      </c>
    </row>
    <row r="88" spans="2:8" x14ac:dyDescent="0.25">
      <c r="B88" s="62" t="s">
        <v>330</v>
      </c>
      <c r="C88" s="63">
        <v>3880</v>
      </c>
      <c r="D88" s="63">
        <v>0</v>
      </c>
      <c r="E88" s="64">
        <v>23</v>
      </c>
      <c r="F88" s="21">
        <f t="shared" si="2"/>
        <v>3880</v>
      </c>
      <c r="G88" s="56">
        <f t="shared" si="3"/>
        <v>3.1914587351788409E-3</v>
      </c>
      <c r="H88" s="58">
        <f>SUM($G$5:G88)</f>
        <v>0.7535864840077483</v>
      </c>
    </row>
    <row r="89" spans="2:8" x14ac:dyDescent="0.25">
      <c r="B89" s="62" t="s">
        <v>320</v>
      </c>
      <c r="C89" s="63">
        <v>0</v>
      </c>
      <c r="D89" s="63">
        <v>3870</v>
      </c>
      <c r="E89" s="64">
        <v>25</v>
      </c>
      <c r="F89" s="21">
        <f t="shared" si="2"/>
        <v>3870</v>
      </c>
      <c r="G89" s="56">
        <f t="shared" si="3"/>
        <v>3.1832333260675555E-3</v>
      </c>
      <c r="H89" s="58">
        <f>SUM($G$5:G89)</f>
        <v>0.75676971733381582</v>
      </c>
    </row>
    <row r="90" spans="2:8" x14ac:dyDescent="0.25">
      <c r="B90" s="62" t="s">
        <v>320</v>
      </c>
      <c r="C90" s="63">
        <v>298</v>
      </c>
      <c r="D90" s="63">
        <v>3326</v>
      </c>
      <c r="E90" s="64">
        <v>73</v>
      </c>
      <c r="F90" s="21">
        <f t="shared" si="2"/>
        <v>3624</v>
      </c>
      <c r="G90" s="56">
        <f t="shared" si="3"/>
        <v>2.9808882619299279E-3</v>
      </c>
      <c r="H90" s="58">
        <f>SUM($G$5:G90)</f>
        <v>0.7597506055957457</v>
      </c>
    </row>
    <row r="91" spans="2:8" x14ac:dyDescent="0.25">
      <c r="B91" s="62" t="s">
        <v>320</v>
      </c>
      <c r="C91" s="63">
        <v>3565</v>
      </c>
      <c r="D91" s="63">
        <v>0</v>
      </c>
      <c r="E91" s="64">
        <v>31</v>
      </c>
      <c r="F91" s="21">
        <f t="shared" si="2"/>
        <v>3565</v>
      </c>
      <c r="G91" s="56">
        <f t="shared" si="3"/>
        <v>2.9323583481733421E-3</v>
      </c>
      <c r="H91" s="58">
        <f>SUM($G$5:G91)</f>
        <v>0.76268296394391899</v>
      </c>
    </row>
    <row r="92" spans="2:8" x14ac:dyDescent="0.25">
      <c r="B92" s="62" t="s">
        <v>335</v>
      </c>
      <c r="C92" s="63">
        <v>674</v>
      </c>
      <c r="D92" s="63">
        <v>2886</v>
      </c>
      <c r="E92" s="64">
        <v>49</v>
      </c>
      <c r="F92" s="21">
        <f t="shared" si="2"/>
        <v>3560</v>
      </c>
      <c r="G92" s="56">
        <f t="shared" si="3"/>
        <v>2.9282456436176994E-3</v>
      </c>
      <c r="H92" s="58">
        <f>SUM($G$5:G92)</f>
        <v>0.7656112095875367</v>
      </c>
    </row>
    <row r="93" spans="2:8" x14ac:dyDescent="0.25">
      <c r="B93" s="62" t="s">
        <v>320</v>
      </c>
      <c r="C93" s="63">
        <v>0</v>
      </c>
      <c r="D93" s="63">
        <v>3529</v>
      </c>
      <c r="E93" s="64">
        <v>14</v>
      </c>
      <c r="F93" s="21">
        <f t="shared" si="2"/>
        <v>3529</v>
      </c>
      <c r="G93" s="56">
        <f t="shared" si="3"/>
        <v>2.9027468753727139E-3</v>
      </c>
      <c r="H93" s="58">
        <f>SUM($G$5:G93)</f>
        <v>0.76851395646290943</v>
      </c>
    </row>
    <row r="94" spans="2:8" x14ac:dyDescent="0.25">
      <c r="B94" s="62" t="s">
        <v>335</v>
      </c>
      <c r="C94" s="63">
        <v>758</v>
      </c>
      <c r="D94" s="63">
        <v>2665</v>
      </c>
      <c r="E94" s="64">
        <v>13</v>
      </c>
      <c r="F94" s="21">
        <f t="shared" si="2"/>
        <v>3423</v>
      </c>
      <c r="G94" s="56">
        <f t="shared" si="3"/>
        <v>2.8155575387930859E-3</v>
      </c>
      <c r="H94" s="58">
        <f>SUM($G$5:G94)</f>
        <v>0.77132951400170247</v>
      </c>
    </row>
    <row r="95" spans="2:8" x14ac:dyDescent="0.25">
      <c r="B95" s="62" t="s">
        <v>326</v>
      </c>
      <c r="C95" s="63">
        <v>0</v>
      </c>
      <c r="D95" s="63">
        <v>3369</v>
      </c>
      <c r="E95" s="64">
        <v>25</v>
      </c>
      <c r="F95" s="21">
        <f t="shared" si="2"/>
        <v>3369</v>
      </c>
      <c r="G95" s="56">
        <f t="shared" si="3"/>
        <v>2.7711403295921431E-3</v>
      </c>
      <c r="H95" s="58">
        <f>SUM($G$5:G95)</f>
        <v>0.7741006543312946</v>
      </c>
    </row>
    <row r="96" spans="2:8" x14ac:dyDescent="0.25">
      <c r="B96" s="62" t="s">
        <v>330</v>
      </c>
      <c r="C96" s="63">
        <v>3329</v>
      </c>
      <c r="D96" s="63">
        <v>0</v>
      </c>
      <c r="E96" s="64">
        <v>19</v>
      </c>
      <c r="F96" s="21">
        <f t="shared" si="2"/>
        <v>3329</v>
      </c>
      <c r="G96" s="56">
        <f t="shared" si="3"/>
        <v>2.7382386931470003E-3</v>
      </c>
      <c r="H96" s="58">
        <f>SUM($G$5:G96)</f>
        <v>0.77683889302444165</v>
      </c>
    </row>
    <row r="97" spans="2:9" x14ac:dyDescent="0.25">
      <c r="B97" s="62" t="s">
        <v>330</v>
      </c>
      <c r="C97" s="63">
        <v>0</v>
      </c>
      <c r="D97" s="63">
        <v>3305</v>
      </c>
      <c r="E97" s="64">
        <v>11</v>
      </c>
      <c r="F97" s="21">
        <f t="shared" si="2"/>
        <v>3305</v>
      </c>
      <c r="G97" s="56">
        <f t="shared" si="3"/>
        <v>2.7184977112799146E-3</v>
      </c>
      <c r="H97" s="58">
        <f>SUM($G$5:G97)</f>
        <v>0.77955739073572161</v>
      </c>
    </row>
    <row r="98" spans="2:9" x14ac:dyDescent="0.25">
      <c r="B98" s="62" t="s">
        <v>335</v>
      </c>
      <c r="C98" s="63">
        <v>0</v>
      </c>
      <c r="D98" s="63">
        <v>3285</v>
      </c>
      <c r="E98" s="64">
        <v>7</v>
      </c>
      <c r="F98" s="21">
        <f t="shared" si="2"/>
        <v>3285</v>
      </c>
      <c r="G98" s="56">
        <f t="shared" si="3"/>
        <v>2.7020468930573434E-3</v>
      </c>
      <c r="H98" s="58">
        <f>SUM($G$5:G98)</f>
        <v>0.78225943762877892</v>
      </c>
    </row>
    <row r="99" spans="2:9" x14ac:dyDescent="0.25">
      <c r="B99" s="62" t="s">
        <v>332</v>
      </c>
      <c r="C99" s="63">
        <v>0</v>
      </c>
      <c r="D99" s="63">
        <v>3281</v>
      </c>
      <c r="E99" s="64">
        <v>19</v>
      </c>
      <c r="F99" s="21">
        <f t="shared" si="2"/>
        <v>3281</v>
      </c>
      <c r="G99" s="56">
        <f t="shared" si="3"/>
        <v>2.6987567294128293E-3</v>
      </c>
      <c r="H99" s="58">
        <f>SUM($G$5:G99)</f>
        <v>0.7849581943581917</v>
      </c>
    </row>
    <row r="100" spans="2:9" x14ac:dyDescent="0.25">
      <c r="B100" s="62" t="s">
        <v>320</v>
      </c>
      <c r="C100" s="63">
        <v>0</v>
      </c>
      <c r="D100" s="63">
        <v>3273</v>
      </c>
      <c r="E100" s="64">
        <v>13</v>
      </c>
      <c r="F100" s="21">
        <f t="shared" si="2"/>
        <v>3273</v>
      </c>
      <c r="G100" s="56">
        <f t="shared" si="3"/>
        <v>2.6921764021238005E-3</v>
      </c>
      <c r="H100" s="58">
        <f>SUM($G$5:G100)</f>
        <v>0.78765037076031552</v>
      </c>
    </row>
    <row r="101" spans="2:9" x14ac:dyDescent="0.25">
      <c r="B101" s="62" t="s">
        <v>335</v>
      </c>
      <c r="C101" s="63">
        <v>339</v>
      </c>
      <c r="D101" s="63">
        <v>2790</v>
      </c>
      <c r="E101" s="64">
        <v>22</v>
      </c>
      <c r="F101" s="21">
        <f t="shared" si="2"/>
        <v>3129</v>
      </c>
      <c r="G101" s="56">
        <f t="shared" si="3"/>
        <v>2.5737305109212868E-3</v>
      </c>
      <c r="H101" s="58">
        <f>SUM($G$5:G101)</f>
        <v>0.79022410127123677</v>
      </c>
    </row>
    <row r="102" spans="2:9" x14ac:dyDescent="0.25">
      <c r="B102" s="62" t="s">
        <v>338</v>
      </c>
      <c r="C102" s="63">
        <v>3111</v>
      </c>
      <c r="D102" s="63">
        <v>0</v>
      </c>
      <c r="E102" s="64">
        <v>13</v>
      </c>
      <c r="F102" s="21">
        <f t="shared" si="2"/>
        <v>3111</v>
      </c>
      <c r="G102" s="56">
        <f t="shared" si="3"/>
        <v>2.5589247745209727E-3</v>
      </c>
      <c r="H102" s="58">
        <f>SUM($G$5:G102)</f>
        <v>0.79278302604575779</v>
      </c>
    </row>
    <row r="103" spans="2:9" x14ac:dyDescent="0.25">
      <c r="B103" s="62" t="s">
        <v>332</v>
      </c>
      <c r="C103" s="63">
        <v>0</v>
      </c>
      <c r="D103" s="63">
        <v>3105</v>
      </c>
      <c r="E103" s="64">
        <v>16</v>
      </c>
      <c r="F103" s="21">
        <f t="shared" si="2"/>
        <v>3105</v>
      </c>
      <c r="G103" s="56">
        <f t="shared" si="3"/>
        <v>2.5539895290542015E-3</v>
      </c>
      <c r="H103" s="58">
        <f>SUM($G$5:G103)</f>
        <v>0.79533701557481196</v>
      </c>
    </row>
    <row r="104" spans="2:9" x14ac:dyDescent="0.25">
      <c r="B104" s="62" t="s">
        <v>330</v>
      </c>
      <c r="C104" s="63">
        <v>193</v>
      </c>
      <c r="D104" s="63">
        <v>2684</v>
      </c>
      <c r="E104" s="64">
        <v>13</v>
      </c>
      <c r="F104" s="21">
        <f t="shared" si="2"/>
        <v>2877</v>
      </c>
      <c r="G104" s="56">
        <f t="shared" si="3"/>
        <v>2.3664502013168881E-3</v>
      </c>
      <c r="H104" s="58">
        <f>SUM($G$5:G104)</f>
        <v>0.79770346577612883</v>
      </c>
      <c r="I104" t="s">
        <v>102</v>
      </c>
    </row>
    <row r="105" spans="2:9" x14ac:dyDescent="0.25">
      <c r="B105" s="62" t="s">
        <v>320</v>
      </c>
      <c r="C105" s="63">
        <v>2846</v>
      </c>
      <c r="D105" s="63">
        <v>0</v>
      </c>
      <c r="E105" s="64">
        <v>13</v>
      </c>
      <c r="F105" s="21">
        <f t="shared" si="2"/>
        <v>2846</v>
      </c>
      <c r="G105" s="56">
        <f t="shared" si="3"/>
        <v>2.3409514330719025E-3</v>
      </c>
      <c r="H105" s="58">
        <f>SUM($G$5:G105)</f>
        <v>0.80004441720920072</v>
      </c>
      <c r="I105" s="154"/>
    </row>
    <row r="106" spans="2:9" x14ac:dyDescent="0.25">
      <c r="B106" s="62" t="s">
        <v>326</v>
      </c>
      <c r="C106" s="63">
        <v>2827</v>
      </c>
      <c r="D106" s="63">
        <v>0</v>
      </c>
      <c r="E106" s="64">
        <v>11</v>
      </c>
      <c r="F106" s="21">
        <f t="shared" si="2"/>
        <v>2827</v>
      </c>
      <c r="G106" s="56">
        <f t="shared" si="3"/>
        <v>2.3253231557604595E-3</v>
      </c>
      <c r="H106" s="58">
        <f>SUM($G$5:G106)</f>
        <v>0.80236974036496123</v>
      </c>
    </row>
    <row r="107" spans="2:9" x14ac:dyDescent="0.25">
      <c r="B107" s="62" t="s">
        <v>330</v>
      </c>
      <c r="C107" s="63">
        <v>585</v>
      </c>
      <c r="D107" s="63">
        <v>2223</v>
      </c>
      <c r="E107" s="64">
        <v>16</v>
      </c>
      <c r="F107" s="21">
        <f t="shared" si="2"/>
        <v>2808</v>
      </c>
      <c r="G107" s="56">
        <f t="shared" si="3"/>
        <v>2.3096948784490168E-3</v>
      </c>
      <c r="H107" s="58">
        <f>SUM($G$5:G107)</f>
        <v>0.80467943524341023</v>
      </c>
    </row>
    <row r="108" spans="2:9" x14ac:dyDescent="0.25">
      <c r="B108" s="62" t="s">
        <v>330</v>
      </c>
      <c r="C108" s="63">
        <v>682</v>
      </c>
      <c r="D108" s="63">
        <v>2017</v>
      </c>
      <c r="E108" s="64">
        <v>37</v>
      </c>
      <c r="F108" s="21">
        <f t="shared" si="2"/>
        <v>2699</v>
      </c>
      <c r="G108" s="56">
        <f t="shared" si="3"/>
        <v>2.2200379191360032E-3</v>
      </c>
      <c r="H108" s="58">
        <f>SUM($G$5:G108)</f>
        <v>0.80689947316254629</v>
      </c>
    </row>
    <row r="109" spans="2:9" x14ac:dyDescent="0.25">
      <c r="B109" s="62" t="s">
        <v>338</v>
      </c>
      <c r="C109" s="63">
        <v>0</v>
      </c>
      <c r="D109" s="63">
        <v>2688</v>
      </c>
      <c r="E109" s="64">
        <v>10</v>
      </c>
      <c r="F109" s="21">
        <f t="shared" si="2"/>
        <v>2688</v>
      </c>
      <c r="G109" s="56">
        <f t="shared" si="3"/>
        <v>2.2109899691135889E-3</v>
      </c>
      <c r="H109" s="58">
        <f>SUM($G$5:G109)</f>
        <v>0.80911046313165991</v>
      </c>
    </row>
    <row r="110" spans="2:9" x14ac:dyDescent="0.25">
      <c r="B110" s="62" t="s">
        <v>330</v>
      </c>
      <c r="C110" s="63">
        <v>2641</v>
      </c>
      <c r="D110" s="63">
        <v>0</v>
      </c>
      <c r="E110" s="64">
        <v>13</v>
      </c>
      <c r="F110" s="21">
        <f t="shared" si="2"/>
        <v>2641</v>
      </c>
      <c r="G110" s="56">
        <f t="shared" si="3"/>
        <v>2.1723305462905463E-3</v>
      </c>
      <c r="H110" s="58">
        <f>SUM($G$5:G110)</f>
        <v>0.81128279367795042</v>
      </c>
    </row>
    <row r="111" spans="2:9" x14ac:dyDescent="0.25">
      <c r="B111" s="62" t="s">
        <v>320</v>
      </c>
      <c r="C111" s="63">
        <v>900</v>
      </c>
      <c r="D111" s="63">
        <v>1732</v>
      </c>
      <c r="E111" s="64">
        <v>37</v>
      </c>
      <c r="F111" s="21">
        <f t="shared" si="2"/>
        <v>2632</v>
      </c>
      <c r="G111" s="56">
        <f t="shared" si="3"/>
        <v>2.164927678090389E-3</v>
      </c>
      <c r="H111" s="58">
        <f>SUM($G$5:G111)</f>
        <v>0.81344772135604082</v>
      </c>
    </row>
    <row r="112" spans="2:9" x14ac:dyDescent="0.25">
      <c r="B112" s="62" t="s">
        <v>337</v>
      </c>
      <c r="C112" s="63">
        <v>2484</v>
      </c>
      <c r="D112" s="63">
        <v>0</v>
      </c>
      <c r="E112" s="64">
        <v>49</v>
      </c>
      <c r="F112" s="21">
        <f t="shared" si="2"/>
        <v>2484</v>
      </c>
      <c r="G112" s="56">
        <f t="shared" si="3"/>
        <v>2.0431916232433612E-3</v>
      </c>
      <c r="H112" s="58">
        <f>SUM($G$5:G112)</f>
        <v>0.81549091297928422</v>
      </c>
    </row>
    <row r="113" spans="2:8" x14ac:dyDescent="0.25">
      <c r="B113" s="62" t="s">
        <v>330</v>
      </c>
      <c r="C113" s="63">
        <v>889</v>
      </c>
      <c r="D113" s="63">
        <v>1583</v>
      </c>
      <c r="E113" s="64">
        <v>37</v>
      </c>
      <c r="F113" s="21">
        <f t="shared" si="2"/>
        <v>2472</v>
      </c>
      <c r="G113" s="56">
        <f t="shared" si="3"/>
        <v>2.0333211323098183E-3</v>
      </c>
      <c r="H113" s="58">
        <f>SUM($G$5:G113)</f>
        <v>0.81752423411159403</v>
      </c>
    </row>
    <row r="114" spans="2:8" x14ac:dyDescent="0.25">
      <c r="B114" s="62" t="s">
        <v>337</v>
      </c>
      <c r="C114" s="63">
        <v>2472</v>
      </c>
      <c r="D114" s="63">
        <v>0</v>
      </c>
      <c r="E114" s="64">
        <v>37</v>
      </c>
      <c r="F114" s="21">
        <f t="shared" si="2"/>
        <v>2472</v>
      </c>
      <c r="G114" s="56">
        <f t="shared" si="3"/>
        <v>2.0333211323098183E-3</v>
      </c>
      <c r="H114" s="58">
        <f>SUM($G$5:G114)</f>
        <v>0.81955755524390383</v>
      </c>
    </row>
    <row r="115" spans="2:8" x14ac:dyDescent="0.25">
      <c r="B115" s="62" t="s">
        <v>320</v>
      </c>
      <c r="C115" s="63">
        <v>956</v>
      </c>
      <c r="D115" s="63">
        <v>1482</v>
      </c>
      <c r="E115" s="64">
        <v>46</v>
      </c>
      <c r="F115" s="21">
        <f t="shared" si="2"/>
        <v>2438</v>
      </c>
      <c r="G115" s="56">
        <f t="shared" si="3"/>
        <v>2.0053547413314472E-3</v>
      </c>
      <c r="H115" s="58">
        <f>SUM($G$5:G115)</f>
        <v>0.82156290998523529</v>
      </c>
    </row>
    <row r="116" spans="2:8" x14ac:dyDescent="0.25">
      <c r="B116" s="62" t="s">
        <v>326</v>
      </c>
      <c r="C116" s="63">
        <v>876</v>
      </c>
      <c r="D116" s="63">
        <v>1533</v>
      </c>
      <c r="E116" s="64">
        <v>31</v>
      </c>
      <c r="F116" s="21">
        <f t="shared" si="2"/>
        <v>2409</v>
      </c>
      <c r="G116" s="56">
        <f t="shared" si="3"/>
        <v>1.9815010549087187E-3</v>
      </c>
      <c r="H116" s="58">
        <f>SUM($G$5:G116)</f>
        <v>0.82354441104014398</v>
      </c>
    </row>
    <row r="117" spans="2:8" x14ac:dyDescent="0.25">
      <c r="B117" s="62" t="s">
        <v>330</v>
      </c>
      <c r="C117" s="63">
        <v>644</v>
      </c>
      <c r="D117" s="63">
        <v>1571</v>
      </c>
      <c r="E117" s="64">
        <v>19</v>
      </c>
      <c r="F117" s="21">
        <f t="shared" si="2"/>
        <v>2215</v>
      </c>
      <c r="G117" s="56">
        <f t="shared" si="3"/>
        <v>1.8219281181497764E-3</v>
      </c>
      <c r="H117" s="58">
        <f>SUM($G$5:G117)</f>
        <v>0.82536633915829372</v>
      </c>
    </row>
    <row r="118" spans="2:8" x14ac:dyDescent="0.25">
      <c r="B118" s="62" t="s">
        <v>332</v>
      </c>
      <c r="C118" s="63">
        <v>335</v>
      </c>
      <c r="D118" s="63">
        <v>1708</v>
      </c>
      <c r="E118" s="64">
        <v>37</v>
      </c>
      <c r="F118" s="21">
        <f t="shared" si="2"/>
        <v>2043</v>
      </c>
      <c r="G118" s="56">
        <f t="shared" si="3"/>
        <v>1.6804510814356628E-3</v>
      </c>
      <c r="H118" s="58">
        <f>SUM($G$5:G118)</f>
        <v>0.82704679023972938</v>
      </c>
    </row>
    <row r="119" spans="2:8" x14ac:dyDescent="0.25">
      <c r="B119" s="62" t="s">
        <v>326</v>
      </c>
      <c r="C119" s="63">
        <v>983</v>
      </c>
      <c r="D119" s="63">
        <v>950</v>
      </c>
      <c r="E119" s="64">
        <v>13</v>
      </c>
      <c r="F119" s="21">
        <f t="shared" si="2"/>
        <v>1933</v>
      </c>
      <c r="G119" s="56">
        <f t="shared" si="3"/>
        <v>1.5899715812115205E-3</v>
      </c>
      <c r="H119" s="58">
        <f>SUM($G$5:G119)</f>
        <v>0.82863676182094093</v>
      </c>
    </row>
    <row r="120" spans="2:8" x14ac:dyDescent="0.25">
      <c r="B120" s="62" t="s">
        <v>320</v>
      </c>
      <c r="C120" s="63">
        <v>0</v>
      </c>
      <c r="D120" s="63">
        <v>1851</v>
      </c>
      <c r="E120" s="64">
        <v>12</v>
      </c>
      <c r="F120" s="21">
        <f t="shared" si="2"/>
        <v>1851</v>
      </c>
      <c r="G120" s="56">
        <f t="shared" si="3"/>
        <v>1.522523226498978E-3</v>
      </c>
      <c r="H120" s="58">
        <f>SUM($G$5:G120)</f>
        <v>0.83015928504743985</v>
      </c>
    </row>
    <row r="121" spans="2:8" x14ac:dyDescent="0.25">
      <c r="B121" s="62" t="s">
        <v>332</v>
      </c>
      <c r="C121" s="63">
        <v>996</v>
      </c>
      <c r="D121" s="63">
        <v>837</v>
      </c>
      <c r="E121" s="64">
        <v>49</v>
      </c>
      <c r="F121" s="21">
        <f t="shared" si="2"/>
        <v>1833</v>
      </c>
      <c r="G121" s="56">
        <f t="shared" si="3"/>
        <v>1.5077174900986637E-3</v>
      </c>
      <c r="H121" s="58">
        <f>SUM($G$5:G121)</f>
        <v>0.83166700253753856</v>
      </c>
    </row>
    <row r="122" spans="2:8" x14ac:dyDescent="0.25">
      <c r="B122" s="62" t="s">
        <v>335</v>
      </c>
      <c r="C122" s="63">
        <v>870</v>
      </c>
      <c r="D122" s="63">
        <v>917</v>
      </c>
      <c r="E122" s="64">
        <v>28</v>
      </c>
      <c r="F122" s="21">
        <f t="shared" si="2"/>
        <v>1787</v>
      </c>
      <c r="G122" s="56">
        <f t="shared" si="3"/>
        <v>1.4698806081867497E-3</v>
      </c>
      <c r="H122" s="58">
        <f>SUM($G$5:G122)</f>
        <v>0.83313688314572532</v>
      </c>
    </row>
    <row r="123" spans="2:8" x14ac:dyDescent="0.25">
      <c r="B123" s="62" t="s">
        <v>330</v>
      </c>
      <c r="C123" s="63">
        <v>789</v>
      </c>
      <c r="D123" s="63">
        <v>989</v>
      </c>
      <c r="E123" s="64">
        <v>31</v>
      </c>
      <c r="F123" s="21">
        <f t="shared" si="2"/>
        <v>1778</v>
      </c>
      <c r="G123" s="56">
        <f t="shared" si="3"/>
        <v>1.4624777399865926E-3</v>
      </c>
      <c r="H123" s="58">
        <f>SUM($G$5:G123)</f>
        <v>0.83459936088571196</v>
      </c>
    </row>
    <row r="124" spans="2:8" x14ac:dyDescent="0.25">
      <c r="B124" s="62" t="s">
        <v>320</v>
      </c>
      <c r="C124" s="63">
        <v>911</v>
      </c>
      <c r="D124" s="63">
        <v>823</v>
      </c>
      <c r="E124" s="64">
        <v>46</v>
      </c>
      <c r="F124" s="21">
        <f t="shared" si="2"/>
        <v>1734</v>
      </c>
      <c r="G124" s="56">
        <f t="shared" si="3"/>
        <v>1.4262859398969357E-3</v>
      </c>
      <c r="H124" s="58">
        <f>SUM($G$5:G124)</f>
        <v>0.83602564682560887</v>
      </c>
    </row>
    <row r="125" spans="2:8" x14ac:dyDescent="0.25">
      <c r="B125" s="62" t="s">
        <v>320</v>
      </c>
      <c r="C125" s="63">
        <v>940</v>
      </c>
      <c r="D125" s="63">
        <v>715</v>
      </c>
      <c r="E125" s="64">
        <v>9</v>
      </c>
      <c r="F125" s="21">
        <f t="shared" si="2"/>
        <v>1655</v>
      </c>
      <c r="G125" s="56">
        <f t="shared" si="3"/>
        <v>1.3613052079177789E-3</v>
      </c>
      <c r="H125" s="58">
        <f>SUM($G$5:G125)</f>
        <v>0.83738695203352664</v>
      </c>
    </row>
    <row r="126" spans="2:8" x14ac:dyDescent="0.25">
      <c r="B126" s="62" t="s">
        <v>335</v>
      </c>
      <c r="C126" s="63">
        <v>778</v>
      </c>
      <c r="D126" s="63">
        <v>861</v>
      </c>
      <c r="E126" s="64">
        <v>49</v>
      </c>
      <c r="F126" s="21">
        <f t="shared" si="2"/>
        <v>1639</v>
      </c>
      <c r="G126" s="56">
        <f t="shared" si="3"/>
        <v>1.3481445533397218E-3</v>
      </c>
      <c r="H126" s="58">
        <f>SUM($G$5:G126)</f>
        <v>0.8387350965868664</v>
      </c>
    </row>
    <row r="127" spans="2:8" x14ac:dyDescent="0.25">
      <c r="B127" s="62" t="s">
        <v>330</v>
      </c>
      <c r="C127" s="63">
        <v>1613</v>
      </c>
      <c r="D127" s="63">
        <v>0</v>
      </c>
      <c r="E127" s="64">
        <v>25</v>
      </c>
      <c r="F127" s="21">
        <f t="shared" si="2"/>
        <v>1613</v>
      </c>
      <c r="G127" s="56">
        <f t="shared" si="3"/>
        <v>1.326758489650379E-3</v>
      </c>
      <c r="H127" s="58">
        <f>SUM($G$5:G127)</f>
        <v>0.84006185507651676</v>
      </c>
    </row>
    <row r="128" spans="2:8" x14ac:dyDescent="0.25">
      <c r="B128" s="62" t="s">
        <v>335</v>
      </c>
      <c r="C128" s="63">
        <v>986</v>
      </c>
      <c r="D128" s="63">
        <v>578</v>
      </c>
      <c r="E128" s="64">
        <v>28</v>
      </c>
      <c r="F128" s="21">
        <f t="shared" si="2"/>
        <v>1564</v>
      </c>
      <c r="G128" s="56">
        <f t="shared" si="3"/>
        <v>1.2864539850050791E-3</v>
      </c>
      <c r="H128" s="58">
        <f>SUM($G$5:G128)</f>
        <v>0.8413483090615218</v>
      </c>
    </row>
    <row r="129" spans="2:8" x14ac:dyDescent="0.25">
      <c r="B129" s="62" t="s">
        <v>337</v>
      </c>
      <c r="C129" s="63">
        <v>0</v>
      </c>
      <c r="D129" s="63">
        <v>1519</v>
      </c>
      <c r="E129" s="64">
        <v>40</v>
      </c>
      <c r="F129" s="21">
        <f t="shared" si="2"/>
        <v>1519</v>
      </c>
      <c r="G129" s="56">
        <f t="shared" si="3"/>
        <v>1.2494396440042937E-3</v>
      </c>
      <c r="H129" s="58">
        <f>SUM($G$5:G129)</f>
        <v>0.84259774870552606</v>
      </c>
    </row>
    <row r="130" spans="2:8" x14ac:dyDescent="0.25">
      <c r="B130" s="62" t="s">
        <v>339</v>
      </c>
      <c r="C130" s="63">
        <v>645</v>
      </c>
      <c r="D130" s="63">
        <v>855</v>
      </c>
      <c r="E130" s="64">
        <v>25</v>
      </c>
      <c r="F130" s="21">
        <f t="shared" si="2"/>
        <v>1500</v>
      </c>
      <c r="G130" s="56">
        <f t="shared" si="3"/>
        <v>1.2338113666928508E-3</v>
      </c>
      <c r="H130" s="58">
        <f>SUM($G$5:G130)</f>
        <v>0.84383156007221893</v>
      </c>
    </row>
    <row r="131" spans="2:8" x14ac:dyDescent="0.25">
      <c r="B131" s="62" t="s">
        <v>332</v>
      </c>
      <c r="C131" s="63">
        <v>713</v>
      </c>
      <c r="D131" s="63">
        <v>784</v>
      </c>
      <c r="E131" s="64">
        <v>61</v>
      </c>
      <c r="F131" s="21">
        <f t="shared" si="2"/>
        <v>1497</v>
      </c>
      <c r="G131" s="56">
        <f t="shared" si="3"/>
        <v>1.2313437439594652E-3</v>
      </c>
      <c r="H131" s="58">
        <f>SUM($G$5:G131)</f>
        <v>0.84506290381617843</v>
      </c>
    </row>
    <row r="132" spans="2:8" x14ac:dyDescent="0.25">
      <c r="B132" s="62" t="s">
        <v>339</v>
      </c>
      <c r="C132" s="63">
        <v>560</v>
      </c>
      <c r="D132" s="63">
        <v>887</v>
      </c>
      <c r="E132" s="64">
        <v>25</v>
      </c>
      <c r="F132" s="21">
        <f t="shared" si="2"/>
        <v>1447</v>
      </c>
      <c r="G132" s="56">
        <f t="shared" si="3"/>
        <v>1.1902166984030368E-3</v>
      </c>
      <c r="H132" s="58">
        <f>SUM($G$5:G132)</f>
        <v>0.84625312051458146</v>
      </c>
    </row>
    <row r="133" spans="2:8" x14ac:dyDescent="0.25">
      <c r="B133" s="62" t="s">
        <v>332</v>
      </c>
      <c r="C133" s="63">
        <v>977</v>
      </c>
      <c r="D133" s="63">
        <v>463</v>
      </c>
      <c r="E133" s="64">
        <v>10</v>
      </c>
      <c r="F133" s="21">
        <f t="shared" ref="F133:F196" si="4">C133+D133</f>
        <v>1440</v>
      </c>
      <c r="G133" s="56">
        <f t="shared" si="3"/>
        <v>1.1844589120251368E-3</v>
      </c>
      <c r="H133" s="58">
        <f>SUM($G$5:G133)</f>
        <v>0.84743757942660658</v>
      </c>
    </row>
    <row r="134" spans="2:8" x14ac:dyDescent="0.25">
      <c r="B134" s="62" t="s">
        <v>330</v>
      </c>
      <c r="C134" s="63">
        <v>939</v>
      </c>
      <c r="D134" s="63">
        <v>496</v>
      </c>
      <c r="E134" s="64">
        <v>19</v>
      </c>
      <c r="F134" s="21">
        <f t="shared" si="4"/>
        <v>1435</v>
      </c>
      <c r="G134" s="56">
        <f t="shared" ref="G134:G197" si="5">F134/$F$430</f>
        <v>1.1803462074694939E-3</v>
      </c>
      <c r="H134" s="58">
        <f>SUM($G$5:G134)</f>
        <v>0.84861792563407612</v>
      </c>
    </row>
    <row r="135" spans="2:8" x14ac:dyDescent="0.25">
      <c r="B135" s="62" t="s">
        <v>320</v>
      </c>
      <c r="C135" s="63">
        <v>565</v>
      </c>
      <c r="D135" s="63">
        <v>863</v>
      </c>
      <c r="E135" s="64">
        <v>10</v>
      </c>
      <c r="F135" s="21">
        <f t="shared" si="4"/>
        <v>1428</v>
      </c>
      <c r="G135" s="56">
        <f t="shared" si="5"/>
        <v>1.174588421091594E-3</v>
      </c>
      <c r="H135" s="58">
        <f>SUM($G$5:G135)</f>
        <v>0.84979251405516776</v>
      </c>
    </row>
    <row r="136" spans="2:8" x14ac:dyDescent="0.25">
      <c r="B136" s="62" t="s">
        <v>320</v>
      </c>
      <c r="C136" s="63">
        <v>829</v>
      </c>
      <c r="D136" s="63">
        <v>583</v>
      </c>
      <c r="E136" s="64">
        <v>7</v>
      </c>
      <c r="F136" s="21">
        <f t="shared" si="4"/>
        <v>1412</v>
      </c>
      <c r="G136" s="56">
        <f t="shared" si="5"/>
        <v>1.1614277665135369E-3</v>
      </c>
      <c r="H136" s="58">
        <f>SUM($G$5:G136)</f>
        <v>0.85095394182168127</v>
      </c>
    </row>
    <row r="137" spans="2:8" x14ac:dyDescent="0.25">
      <c r="B137" s="62" t="s">
        <v>330</v>
      </c>
      <c r="C137" s="63">
        <v>624</v>
      </c>
      <c r="D137" s="63">
        <v>785</v>
      </c>
      <c r="E137" s="64">
        <v>37</v>
      </c>
      <c r="F137" s="21">
        <f t="shared" si="4"/>
        <v>1409</v>
      </c>
      <c r="G137" s="56">
        <f t="shared" si="5"/>
        <v>1.1589601437801513E-3</v>
      </c>
      <c r="H137" s="58">
        <f>SUM($G$5:G137)</f>
        <v>0.85211290196546141</v>
      </c>
    </row>
    <row r="138" spans="2:8" x14ac:dyDescent="0.25">
      <c r="B138" s="62" t="s">
        <v>320</v>
      </c>
      <c r="C138" s="63">
        <v>887</v>
      </c>
      <c r="D138" s="63">
        <v>519</v>
      </c>
      <c r="E138" s="64">
        <v>7</v>
      </c>
      <c r="F138" s="21">
        <f t="shared" si="4"/>
        <v>1406</v>
      </c>
      <c r="G138" s="56">
        <f t="shared" si="5"/>
        <v>1.1564925210467655E-3</v>
      </c>
      <c r="H138" s="58">
        <f>SUM($G$5:G138)</f>
        <v>0.85326939448650818</v>
      </c>
    </row>
    <row r="139" spans="2:8" x14ac:dyDescent="0.25">
      <c r="B139" s="62" t="s">
        <v>330</v>
      </c>
      <c r="C139" s="63">
        <v>708</v>
      </c>
      <c r="D139" s="63">
        <v>683</v>
      </c>
      <c r="E139" s="64">
        <v>13</v>
      </c>
      <c r="F139" s="21">
        <f t="shared" si="4"/>
        <v>1391</v>
      </c>
      <c r="G139" s="56">
        <f t="shared" si="5"/>
        <v>1.144154407379837E-3</v>
      </c>
      <c r="H139" s="58">
        <f>SUM($G$5:G139)</f>
        <v>0.85441354889388799</v>
      </c>
    </row>
    <row r="140" spans="2:8" x14ac:dyDescent="0.25">
      <c r="B140" s="62" t="s">
        <v>330</v>
      </c>
      <c r="C140" s="63">
        <v>497</v>
      </c>
      <c r="D140" s="63">
        <v>888</v>
      </c>
      <c r="E140" s="64">
        <v>16</v>
      </c>
      <c r="F140" s="21">
        <f t="shared" si="4"/>
        <v>1385</v>
      </c>
      <c r="G140" s="56">
        <f t="shared" si="5"/>
        <v>1.1392191619130655E-3</v>
      </c>
      <c r="H140" s="58">
        <f>SUM($G$5:G140)</f>
        <v>0.85555276805580105</v>
      </c>
    </row>
    <row r="141" spans="2:8" x14ac:dyDescent="0.25">
      <c r="B141" s="62" t="s">
        <v>326</v>
      </c>
      <c r="C141" s="63">
        <v>652</v>
      </c>
      <c r="D141" s="63">
        <v>732</v>
      </c>
      <c r="E141" s="64">
        <v>49</v>
      </c>
      <c r="F141" s="21">
        <f t="shared" si="4"/>
        <v>1384</v>
      </c>
      <c r="G141" s="56">
        <f t="shared" si="5"/>
        <v>1.138396621001937E-3</v>
      </c>
      <c r="H141" s="58">
        <f>SUM($G$5:G141)</f>
        <v>0.85669116467680295</v>
      </c>
    </row>
    <row r="142" spans="2:8" x14ac:dyDescent="0.25">
      <c r="B142" s="62" t="s">
        <v>330</v>
      </c>
      <c r="C142" s="63">
        <v>0</v>
      </c>
      <c r="D142" s="63">
        <v>1366</v>
      </c>
      <c r="E142" s="64">
        <v>19</v>
      </c>
      <c r="F142" s="21">
        <f t="shared" si="4"/>
        <v>1366</v>
      </c>
      <c r="G142" s="56">
        <f t="shared" si="5"/>
        <v>1.1235908846016229E-3</v>
      </c>
      <c r="H142" s="58">
        <f>SUM($G$5:G142)</f>
        <v>0.85781475556140463</v>
      </c>
    </row>
    <row r="143" spans="2:8" x14ac:dyDescent="0.25">
      <c r="B143" s="62" t="s">
        <v>335</v>
      </c>
      <c r="C143" s="63">
        <v>444</v>
      </c>
      <c r="D143" s="63">
        <v>921</v>
      </c>
      <c r="E143" s="64">
        <v>28</v>
      </c>
      <c r="F143" s="21">
        <f t="shared" si="4"/>
        <v>1365</v>
      </c>
      <c r="G143" s="56">
        <f t="shared" si="5"/>
        <v>1.1227683436904944E-3</v>
      </c>
      <c r="H143" s="58">
        <f>SUM($G$5:G143)</f>
        <v>0.85893752390509515</v>
      </c>
    </row>
    <row r="144" spans="2:8" x14ac:dyDescent="0.25">
      <c r="B144" s="62" t="s">
        <v>326</v>
      </c>
      <c r="C144" s="63">
        <v>759</v>
      </c>
      <c r="D144" s="63">
        <v>596</v>
      </c>
      <c r="E144" s="64">
        <v>10</v>
      </c>
      <c r="F144" s="21">
        <f t="shared" si="4"/>
        <v>1355</v>
      </c>
      <c r="G144" s="56">
        <f t="shared" si="5"/>
        <v>1.1145429345792086E-3</v>
      </c>
      <c r="H144" s="58">
        <f>SUM($G$5:G144)</f>
        <v>0.86005206683967439</v>
      </c>
    </row>
    <row r="145" spans="2:8" x14ac:dyDescent="0.25">
      <c r="B145" s="62" t="s">
        <v>337</v>
      </c>
      <c r="C145" s="63">
        <v>1336</v>
      </c>
      <c r="D145" s="63">
        <v>0</v>
      </c>
      <c r="E145" s="64">
        <v>37</v>
      </c>
      <c r="F145" s="21">
        <f t="shared" si="4"/>
        <v>1336</v>
      </c>
      <c r="G145" s="56">
        <f t="shared" si="5"/>
        <v>1.0989146572677659E-3</v>
      </c>
      <c r="H145" s="58">
        <f>SUM($G$5:G145)</f>
        <v>0.86115098149694214</v>
      </c>
    </row>
    <row r="146" spans="2:8" x14ac:dyDescent="0.25">
      <c r="B146" s="62" t="s">
        <v>330</v>
      </c>
      <c r="C146" s="63">
        <v>382</v>
      </c>
      <c r="D146" s="63">
        <v>883</v>
      </c>
      <c r="E146" s="64">
        <v>31</v>
      </c>
      <c r="F146" s="21">
        <f t="shared" si="4"/>
        <v>1265</v>
      </c>
      <c r="G146" s="56">
        <f t="shared" si="5"/>
        <v>1.0405142525776376E-3</v>
      </c>
      <c r="H146" s="58">
        <f>SUM($G$5:G146)</f>
        <v>0.86219149574951981</v>
      </c>
    </row>
    <row r="147" spans="2:8" x14ac:dyDescent="0.25">
      <c r="B147" s="62" t="s">
        <v>332</v>
      </c>
      <c r="C147" s="63">
        <v>1257</v>
      </c>
      <c r="D147" s="63">
        <v>0</v>
      </c>
      <c r="E147" s="64">
        <v>10</v>
      </c>
      <c r="F147" s="21">
        <f t="shared" si="4"/>
        <v>1257</v>
      </c>
      <c r="G147" s="56">
        <f t="shared" si="5"/>
        <v>1.0339339252886091E-3</v>
      </c>
      <c r="H147" s="58">
        <f>SUM($G$5:G147)</f>
        <v>0.86322542967480842</v>
      </c>
    </row>
    <row r="148" spans="2:8" x14ac:dyDescent="0.25">
      <c r="B148" s="62" t="s">
        <v>342</v>
      </c>
      <c r="C148" s="63">
        <v>0</v>
      </c>
      <c r="D148" s="63">
        <v>1238</v>
      </c>
      <c r="E148" s="64">
        <v>13</v>
      </c>
      <c r="F148" s="21">
        <f t="shared" si="4"/>
        <v>1238</v>
      </c>
      <c r="G148" s="56">
        <f t="shared" si="5"/>
        <v>1.0183056479771662E-3</v>
      </c>
      <c r="H148" s="58">
        <f>SUM($G$5:G148)</f>
        <v>0.86424373532278553</v>
      </c>
    </row>
    <row r="149" spans="2:8" x14ac:dyDescent="0.25">
      <c r="B149" s="62" t="s">
        <v>326</v>
      </c>
      <c r="C149" s="63">
        <v>0</v>
      </c>
      <c r="D149" s="63">
        <v>1230</v>
      </c>
      <c r="E149" s="64">
        <v>25</v>
      </c>
      <c r="F149" s="21">
        <f t="shared" si="4"/>
        <v>1230</v>
      </c>
      <c r="G149" s="56">
        <f t="shared" si="5"/>
        <v>1.0117253206881377E-3</v>
      </c>
      <c r="H149" s="58">
        <f>SUM($G$5:G149)</f>
        <v>0.8652554606434737</v>
      </c>
    </row>
    <row r="150" spans="2:8" x14ac:dyDescent="0.25">
      <c r="B150" s="62" t="s">
        <v>326</v>
      </c>
      <c r="C150" s="63">
        <v>828</v>
      </c>
      <c r="D150" s="63">
        <v>391</v>
      </c>
      <c r="E150" s="64">
        <v>9</v>
      </c>
      <c r="F150" s="21">
        <f t="shared" si="4"/>
        <v>1219</v>
      </c>
      <c r="G150" s="56">
        <f t="shared" si="5"/>
        <v>1.0026773706657236E-3</v>
      </c>
      <c r="H150" s="58">
        <f>SUM($G$5:G150)</f>
        <v>0.86625813801413942</v>
      </c>
    </row>
    <row r="151" spans="2:8" x14ac:dyDescent="0.25">
      <c r="B151" s="62" t="s">
        <v>320</v>
      </c>
      <c r="C151" s="63">
        <v>0</v>
      </c>
      <c r="D151" s="63">
        <v>1218</v>
      </c>
      <c r="E151" s="64">
        <v>13</v>
      </c>
      <c r="F151" s="21">
        <f t="shared" si="4"/>
        <v>1218</v>
      </c>
      <c r="G151" s="56">
        <f t="shared" si="5"/>
        <v>1.0018548297545948E-3</v>
      </c>
      <c r="H151" s="58">
        <f>SUM($G$5:G151)</f>
        <v>0.86725999284389399</v>
      </c>
    </row>
    <row r="152" spans="2:8" x14ac:dyDescent="0.25">
      <c r="B152" s="62" t="s">
        <v>320</v>
      </c>
      <c r="C152" s="63">
        <v>265</v>
      </c>
      <c r="D152" s="63">
        <v>947</v>
      </c>
      <c r="E152" s="64">
        <v>25</v>
      </c>
      <c r="F152" s="21">
        <f t="shared" si="4"/>
        <v>1212</v>
      </c>
      <c r="G152" s="56">
        <f t="shared" si="5"/>
        <v>9.9691958428782361E-4</v>
      </c>
      <c r="H152" s="58">
        <f>SUM($G$5:G152)</f>
        <v>0.86825691242818182</v>
      </c>
    </row>
    <row r="153" spans="2:8" x14ac:dyDescent="0.25">
      <c r="B153" s="62" t="s">
        <v>320</v>
      </c>
      <c r="C153" s="63">
        <v>256</v>
      </c>
      <c r="D153" s="63">
        <v>954</v>
      </c>
      <c r="E153" s="64">
        <v>10</v>
      </c>
      <c r="F153" s="21">
        <f t="shared" si="4"/>
        <v>1210</v>
      </c>
      <c r="G153" s="56">
        <f t="shared" si="5"/>
        <v>9.9527450246556632E-4</v>
      </c>
      <c r="H153" s="58">
        <f>SUM($G$5:G153)</f>
        <v>0.86925218693064743</v>
      </c>
    </row>
    <row r="154" spans="2:8" x14ac:dyDescent="0.25">
      <c r="B154" s="62" t="s">
        <v>320</v>
      </c>
      <c r="C154" s="63">
        <v>303</v>
      </c>
      <c r="D154" s="63">
        <v>899</v>
      </c>
      <c r="E154" s="64">
        <v>13</v>
      </c>
      <c r="F154" s="21">
        <f t="shared" si="4"/>
        <v>1202</v>
      </c>
      <c r="G154" s="56">
        <f t="shared" si="5"/>
        <v>9.886941751765378E-4</v>
      </c>
      <c r="H154" s="58">
        <f>SUM($G$5:G154)</f>
        <v>0.87024088110582398</v>
      </c>
    </row>
    <row r="155" spans="2:8" x14ac:dyDescent="0.25">
      <c r="B155" s="62" t="s">
        <v>326</v>
      </c>
      <c r="C155" s="63">
        <v>664</v>
      </c>
      <c r="D155" s="63">
        <v>537</v>
      </c>
      <c r="E155" s="64">
        <v>31</v>
      </c>
      <c r="F155" s="21">
        <f t="shared" si="4"/>
        <v>1201</v>
      </c>
      <c r="G155" s="56">
        <f t="shared" si="5"/>
        <v>9.8787163426540927E-4</v>
      </c>
      <c r="H155" s="58">
        <f>SUM($G$5:G155)</f>
        <v>0.87122875274008937</v>
      </c>
    </row>
    <row r="156" spans="2:8" x14ac:dyDescent="0.25">
      <c r="B156" s="62" t="s">
        <v>338</v>
      </c>
      <c r="C156" s="63">
        <v>273</v>
      </c>
      <c r="D156" s="63">
        <v>904</v>
      </c>
      <c r="E156" s="64">
        <v>7</v>
      </c>
      <c r="F156" s="21">
        <f t="shared" si="4"/>
        <v>1177</v>
      </c>
      <c r="G156" s="56">
        <f t="shared" si="5"/>
        <v>9.6813065239832361E-4</v>
      </c>
      <c r="H156" s="58">
        <f>SUM($G$5:G156)</f>
        <v>0.87219688339248769</v>
      </c>
    </row>
    <row r="157" spans="2:8" x14ac:dyDescent="0.25">
      <c r="B157" s="62" t="s">
        <v>320</v>
      </c>
      <c r="C157" s="63">
        <v>895</v>
      </c>
      <c r="D157" s="63">
        <v>243</v>
      </c>
      <c r="E157" s="64">
        <v>13</v>
      </c>
      <c r="F157" s="21">
        <f t="shared" si="4"/>
        <v>1138</v>
      </c>
      <c r="G157" s="56">
        <f t="shared" si="5"/>
        <v>9.3605155686430957E-4</v>
      </c>
      <c r="H157" s="58">
        <f>SUM($G$5:G157)</f>
        <v>0.87313293494935196</v>
      </c>
    </row>
    <row r="158" spans="2:8" x14ac:dyDescent="0.25">
      <c r="B158" s="62" t="s">
        <v>320</v>
      </c>
      <c r="C158" s="63">
        <v>296</v>
      </c>
      <c r="D158" s="63">
        <v>818</v>
      </c>
      <c r="E158" s="64">
        <v>19</v>
      </c>
      <c r="F158" s="21">
        <f t="shared" si="4"/>
        <v>1114</v>
      </c>
      <c r="G158" s="56">
        <f t="shared" si="5"/>
        <v>9.1631057499722392E-4</v>
      </c>
      <c r="H158" s="58">
        <f>SUM($G$5:G158)</f>
        <v>0.87404924552434915</v>
      </c>
    </row>
    <row r="159" spans="2:8" x14ac:dyDescent="0.25">
      <c r="B159" s="62" t="s">
        <v>335</v>
      </c>
      <c r="C159" s="63">
        <v>498</v>
      </c>
      <c r="D159" s="63">
        <v>598</v>
      </c>
      <c r="E159" s="64">
        <v>37</v>
      </c>
      <c r="F159" s="21">
        <f t="shared" si="4"/>
        <v>1096</v>
      </c>
      <c r="G159" s="56">
        <f t="shared" si="5"/>
        <v>9.0150483859690971E-4</v>
      </c>
      <c r="H159" s="58">
        <f>SUM($G$5:G159)</f>
        <v>0.87495075036294601</v>
      </c>
    </row>
    <row r="160" spans="2:8" x14ac:dyDescent="0.25">
      <c r="B160" s="62" t="s">
        <v>330</v>
      </c>
      <c r="C160" s="63">
        <v>166</v>
      </c>
      <c r="D160" s="63">
        <v>922</v>
      </c>
      <c r="E160" s="64">
        <v>13</v>
      </c>
      <c r="F160" s="21">
        <f t="shared" si="4"/>
        <v>1088</v>
      </c>
      <c r="G160" s="56">
        <f t="shared" si="5"/>
        <v>8.9492451130788119E-4</v>
      </c>
      <c r="H160" s="58">
        <f>SUM($G$5:G160)</f>
        <v>0.87584567487425391</v>
      </c>
    </row>
    <row r="161" spans="2:8" x14ac:dyDescent="0.25">
      <c r="B161" s="62" t="s">
        <v>320</v>
      </c>
      <c r="C161" s="63">
        <v>734</v>
      </c>
      <c r="D161" s="63">
        <v>348</v>
      </c>
      <c r="E161" s="64">
        <v>7</v>
      </c>
      <c r="F161" s="21">
        <f t="shared" si="4"/>
        <v>1082</v>
      </c>
      <c r="G161" s="56">
        <f t="shared" si="5"/>
        <v>8.8998926584110975E-4</v>
      </c>
      <c r="H161" s="58">
        <f>SUM($G$5:G161)</f>
        <v>0.87673566414009507</v>
      </c>
    </row>
    <row r="162" spans="2:8" x14ac:dyDescent="0.25">
      <c r="B162" s="62" t="s">
        <v>335</v>
      </c>
      <c r="C162" s="63">
        <v>898</v>
      </c>
      <c r="D162" s="63">
        <v>177</v>
      </c>
      <c r="E162" s="64">
        <v>22</v>
      </c>
      <c r="F162" s="21">
        <f t="shared" si="4"/>
        <v>1075</v>
      </c>
      <c r="G162" s="56">
        <f t="shared" si="5"/>
        <v>8.8423147946320977E-4</v>
      </c>
      <c r="H162" s="58">
        <f>SUM($G$5:G162)</f>
        <v>0.87761989561955833</v>
      </c>
    </row>
    <row r="163" spans="2:8" x14ac:dyDescent="0.25">
      <c r="B163" s="62" t="s">
        <v>337</v>
      </c>
      <c r="C163" s="63">
        <v>219</v>
      </c>
      <c r="D163" s="63">
        <v>841</v>
      </c>
      <c r="E163" s="64">
        <v>43</v>
      </c>
      <c r="F163" s="21">
        <f t="shared" si="4"/>
        <v>1060</v>
      </c>
      <c r="G163" s="56">
        <f t="shared" si="5"/>
        <v>8.7189336579628128E-4</v>
      </c>
      <c r="H163" s="58">
        <f>SUM($G$5:G163)</f>
        <v>0.87849178898535463</v>
      </c>
    </row>
    <row r="164" spans="2:8" x14ac:dyDescent="0.25">
      <c r="B164" s="62" t="s">
        <v>335</v>
      </c>
      <c r="C164" s="63">
        <v>929</v>
      </c>
      <c r="D164" s="63">
        <v>124</v>
      </c>
      <c r="E164" s="64">
        <v>9</v>
      </c>
      <c r="F164" s="21">
        <f t="shared" si="4"/>
        <v>1053</v>
      </c>
      <c r="G164" s="56">
        <f t="shared" si="5"/>
        <v>8.661355794183813E-4</v>
      </c>
      <c r="H164" s="58">
        <f>SUM($G$5:G164)</f>
        <v>0.87935792456477302</v>
      </c>
    </row>
    <row r="165" spans="2:8" x14ac:dyDescent="0.25">
      <c r="B165" s="62" t="s">
        <v>320</v>
      </c>
      <c r="C165" s="63">
        <v>211</v>
      </c>
      <c r="D165" s="63">
        <v>822</v>
      </c>
      <c r="E165" s="64">
        <v>8</v>
      </c>
      <c r="F165" s="21">
        <f t="shared" si="4"/>
        <v>1033</v>
      </c>
      <c r="G165" s="56">
        <f t="shared" si="5"/>
        <v>8.4968476119581002E-4</v>
      </c>
      <c r="H165" s="58">
        <f>SUM($G$5:G165)</f>
        <v>0.88020760932596886</v>
      </c>
    </row>
    <row r="166" spans="2:8" x14ac:dyDescent="0.25">
      <c r="B166" s="62" t="s">
        <v>338</v>
      </c>
      <c r="C166" s="63">
        <v>271</v>
      </c>
      <c r="D166" s="63">
        <v>759</v>
      </c>
      <c r="E166" s="64">
        <v>19</v>
      </c>
      <c r="F166" s="21">
        <f t="shared" si="4"/>
        <v>1030</v>
      </c>
      <c r="G166" s="56">
        <f t="shared" si="5"/>
        <v>8.472171384624243E-4</v>
      </c>
      <c r="H166" s="58">
        <f>SUM($G$5:G166)</f>
        <v>0.88105482646443134</v>
      </c>
    </row>
    <row r="167" spans="2:8" x14ac:dyDescent="0.25">
      <c r="B167" s="62" t="s">
        <v>326</v>
      </c>
      <c r="C167" s="63">
        <v>617</v>
      </c>
      <c r="D167" s="63">
        <v>411</v>
      </c>
      <c r="E167" s="64">
        <v>31</v>
      </c>
      <c r="F167" s="21">
        <f t="shared" si="4"/>
        <v>1028</v>
      </c>
      <c r="G167" s="56">
        <f t="shared" si="5"/>
        <v>8.4557205664016711E-4</v>
      </c>
      <c r="H167" s="58">
        <f>SUM($G$5:G167)</f>
        <v>0.88190039852107149</v>
      </c>
    </row>
    <row r="168" spans="2:8" x14ac:dyDescent="0.25">
      <c r="B168" s="62" t="s">
        <v>337</v>
      </c>
      <c r="C168" s="63">
        <v>0</v>
      </c>
      <c r="D168" s="63">
        <v>999</v>
      </c>
      <c r="E168" s="64">
        <v>25</v>
      </c>
      <c r="F168" s="21">
        <f t="shared" si="4"/>
        <v>999</v>
      </c>
      <c r="G168" s="56">
        <f t="shared" si="5"/>
        <v>8.2171837021743866E-4</v>
      </c>
      <c r="H168" s="58">
        <f>SUM($G$5:G168)</f>
        <v>0.88272211689128888</v>
      </c>
    </row>
    <row r="169" spans="2:8" x14ac:dyDescent="0.25">
      <c r="B169" s="62" t="s">
        <v>326</v>
      </c>
      <c r="C169" s="63">
        <v>0</v>
      </c>
      <c r="D169" s="63">
        <v>991</v>
      </c>
      <c r="E169" s="64">
        <v>7</v>
      </c>
      <c r="F169" s="21">
        <f t="shared" si="4"/>
        <v>991</v>
      </c>
      <c r="G169" s="56">
        <f t="shared" si="5"/>
        <v>8.1513804292841015E-4</v>
      </c>
      <c r="H169" s="58">
        <f>SUM($G$5:G169)</f>
        <v>0.88353725493421731</v>
      </c>
    </row>
    <row r="170" spans="2:8" x14ac:dyDescent="0.25">
      <c r="B170" s="62" t="s">
        <v>335</v>
      </c>
      <c r="C170" s="63">
        <v>0</v>
      </c>
      <c r="D170" s="63">
        <v>989</v>
      </c>
      <c r="E170" s="64">
        <v>49</v>
      </c>
      <c r="F170" s="21">
        <f t="shared" si="4"/>
        <v>989</v>
      </c>
      <c r="G170" s="56">
        <f t="shared" si="5"/>
        <v>8.1349296110615297E-4</v>
      </c>
      <c r="H170" s="58">
        <f>SUM($G$5:G170)</f>
        <v>0.88435074789532342</v>
      </c>
    </row>
    <row r="171" spans="2:8" x14ac:dyDescent="0.25">
      <c r="B171" s="62" t="s">
        <v>326</v>
      </c>
      <c r="C171" s="63">
        <v>0</v>
      </c>
      <c r="D171" s="63">
        <v>987</v>
      </c>
      <c r="E171" s="64">
        <v>37</v>
      </c>
      <c r="F171" s="21">
        <f t="shared" si="4"/>
        <v>987</v>
      </c>
      <c r="G171" s="56">
        <f t="shared" si="5"/>
        <v>8.1184787928389589E-4</v>
      </c>
      <c r="H171" s="58">
        <f>SUM($G$5:G171)</f>
        <v>0.88516259577460732</v>
      </c>
    </row>
    <row r="172" spans="2:8" x14ac:dyDescent="0.25">
      <c r="B172" s="62" t="s">
        <v>326</v>
      </c>
      <c r="C172" s="63">
        <v>638</v>
      </c>
      <c r="D172" s="63">
        <v>347</v>
      </c>
      <c r="E172" s="64">
        <v>13</v>
      </c>
      <c r="F172" s="21">
        <f t="shared" si="4"/>
        <v>985</v>
      </c>
      <c r="G172" s="56">
        <f t="shared" si="5"/>
        <v>8.1020279746163871E-4</v>
      </c>
      <c r="H172" s="58">
        <f>SUM($G$5:G172)</f>
        <v>0.88597279857206901</v>
      </c>
    </row>
    <row r="173" spans="2:8" x14ac:dyDescent="0.25">
      <c r="B173" s="62" t="s">
        <v>326</v>
      </c>
      <c r="C173" s="63">
        <v>0</v>
      </c>
      <c r="D173" s="63">
        <v>979</v>
      </c>
      <c r="E173" s="64">
        <v>25</v>
      </c>
      <c r="F173" s="21">
        <f t="shared" si="4"/>
        <v>979</v>
      </c>
      <c r="G173" s="56">
        <f t="shared" si="5"/>
        <v>8.0526755199486738E-4</v>
      </c>
      <c r="H173" s="58">
        <f>SUM($G$5:G173)</f>
        <v>0.88677806612406385</v>
      </c>
    </row>
    <row r="174" spans="2:8" x14ac:dyDescent="0.25">
      <c r="B174" s="62" t="s">
        <v>337</v>
      </c>
      <c r="C174" s="63">
        <v>0</v>
      </c>
      <c r="D174" s="63">
        <v>973</v>
      </c>
      <c r="E174" s="64">
        <v>49</v>
      </c>
      <c r="F174" s="21">
        <f t="shared" si="4"/>
        <v>973</v>
      </c>
      <c r="G174" s="56">
        <f t="shared" si="5"/>
        <v>8.0033230652809594E-4</v>
      </c>
      <c r="H174" s="58">
        <f>SUM($G$5:G174)</f>
        <v>0.88757839843059194</v>
      </c>
    </row>
    <row r="175" spans="2:8" x14ac:dyDescent="0.25">
      <c r="B175" s="62" t="s">
        <v>320</v>
      </c>
      <c r="C175" s="63">
        <v>0</v>
      </c>
      <c r="D175" s="63">
        <v>970</v>
      </c>
      <c r="E175" s="64">
        <v>13</v>
      </c>
      <c r="F175" s="21">
        <f t="shared" si="4"/>
        <v>970</v>
      </c>
      <c r="G175" s="56">
        <f t="shared" si="5"/>
        <v>7.9786468379471022E-4</v>
      </c>
      <c r="H175" s="58">
        <f>SUM($G$5:G175)</f>
        <v>0.88837626311438667</v>
      </c>
    </row>
    <row r="176" spans="2:8" x14ac:dyDescent="0.25">
      <c r="B176" s="62" t="s">
        <v>320</v>
      </c>
      <c r="C176" s="63">
        <v>966</v>
      </c>
      <c r="D176" s="63">
        <v>0</v>
      </c>
      <c r="E176" s="64">
        <v>25</v>
      </c>
      <c r="F176" s="21">
        <f t="shared" si="4"/>
        <v>966</v>
      </c>
      <c r="G176" s="56">
        <f t="shared" si="5"/>
        <v>7.9457452015019596E-4</v>
      </c>
      <c r="H176" s="58">
        <f>SUM($G$5:G176)</f>
        <v>0.88917083763453686</v>
      </c>
    </row>
    <row r="177" spans="2:8" x14ac:dyDescent="0.25">
      <c r="B177" s="62" t="s">
        <v>326</v>
      </c>
      <c r="C177" s="63">
        <v>757</v>
      </c>
      <c r="D177" s="63">
        <v>208</v>
      </c>
      <c r="E177" s="64">
        <v>25</v>
      </c>
      <c r="F177" s="21">
        <f t="shared" si="4"/>
        <v>965</v>
      </c>
      <c r="G177" s="56">
        <f t="shared" si="5"/>
        <v>7.9375197923906742E-4</v>
      </c>
      <c r="H177" s="58">
        <f>SUM($G$5:G177)</f>
        <v>0.88996458961377589</v>
      </c>
    </row>
    <row r="178" spans="2:8" x14ac:dyDescent="0.25">
      <c r="B178" s="62" t="s">
        <v>320</v>
      </c>
      <c r="C178" s="63">
        <v>0</v>
      </c>
      <c r="D178" s="63">
        <v>959</v>
      </c>
      <c r="E178" s="64">
        <v>11</v>
      </c>
      <c r="F178" s="21">
        <f t="shared" si="4"/>
        <v>959</v>
      </c>
      <c r="G178" s="56">
        <f t="shared" si="5"/>
        <v>7.8881673377229598E-4</v>
      </c>
      <c r="H178" s="58">
        <f>SUM($G$5:G178)</f>
        <v>0.89075340634754818</v>
      </c>
    </row>
    <row r="179" spans="2:8" x14ac:dyDescent="0.25">
      <c r="B179" s="62" t="s">
        <v>326</v>
      </c>
      <c r="C179" s="63">
        <v>0</v>
      </c>
      <c r="D179" s="63">
        <v>957</v>
      </c>
      <c r="E179" s="64">
        <v>19</v>
      </c>
      <c r="F179" s="21">
        <f t="shared" si="4"/>
        <v>957</v>
      </c>
      <c r="G179" s="56">
        <f t="shared" si="5"/>
        <v>7.8717165195003891E-4</v>
      </c>
      <c r="H179" s="58">
        <f>SUM($G$5:G179)</f>
        <v>0.89154057799949826</v>
      </c>
    </row>
    <row r="180" spans="2:8" x14ac:dyDescent="0.25">
      <c r="B180" s="62" t="s">
        <v>320</v>
      </c>
      <c r="C180" s="63">
        <v>0</v>
      </c>
      <c r="D180" s="63">
        <v>956</v>
      </c>
      <c r="E180" s="64">
        <v>25</v>
      </c>
      <c r="F180" s="21">
        <f t="shared" si="4"/>
        <v>956</v>
      </c>
      <c r="G180" s="56">
        <f t="shared" si="5"/>
        <v>7.8634911103891026E-4</v>
      </c>
      <c r="H180" s="58">
        <f>SUM($G$5:G180)</f>
        <v>0.89232692711053718</v>
      </c>
    </row>
    <row r="181" spans="2:8" x14ac:dyDescent="0.25">
      <c r="B181" s="62" t="s">
        <v>326</v>
      </c>
      <c r="C181" s="63">
        <v>513</v>
      </c>
      <c r="D181" s="63">
        <v>442</v>
      </c>
      <c r="E181" s="64">
        <v>7</v>
      </c>
      <c r="F181" s="21">
        <f t="shared" si="4"/>
        <v>955</v>
      </c>
      <c r="G181" s="56">
        <f t="shared" si="5"/>
        <v>7.8552657012778172E-4</v>
      </c>
      <c r="H181" s="58">
        <f>SUM($G$5:G181)</f>
        <v>0.89311245368066494</v>
      </c>
    </row>
    <row r="182" spans="2:8" x14ac:dyDescent="0.25">
      <c r="B182" s="62" t="s">
        <v>320</v>
      </c>
      <c r="C182" s="63">
        <v>955</v>
      </c>
      <c r="D182" s="63">
        <v>0</v>
      </c>
      <c r="E182" s="64">
        <v>49</v>
      </c>
      <c r="F182" s="21">
        <f t="shared" si="4"/>
        <v>955</v>
      </c>
      <c r="G182" s="56">
        <f t="shared" si="5"/>
        <v>7.8552657012778172E-4</v>
      </c>
      <c r="H182" s="58">
        <f>SUM($G$5:G182)</f>
        <v>0.8938979802507927</v>
      </c>
    </row>
    <row r="183" spans="2:8" x14ac:dyDescent="0.25">
      <c r="B183" s="62" t="s">
        <v>330</v>
      </c>
      <c r="C183" s="63">
        <v>949</v>
      </c>
      <c r="D183" s="63">
        <v>0</v>
      </c>
      <c r="E183" s="64">
        <v>49</v>
      </c>
      <c r="F183" s="21">
        <f t="shared" si="4"/>
        <v>949</v>
      </c>
      <c r="G183" s="56">
        <f t="shared" si="5"/>
        <v>7.8059132466101028E-4</v>
      </c>
      <c r="H183" s="58">
        <f>SUM($G$5:G183)</f>
        <v>0.89467857157545372</v>
      </c>
    </row>
    <row r="184" spans="2:8" x14ac:dyDescent="0.25">
      <c r="B184" s="62" t="s">
        <v>326</v>
      </c>
      <c r="C184" s="63">
        <v>0</v>
      </c>
      <c r="D184" s="63">
        <v>948</v>
      </c>
      <c r="E184" s="64">
        <v>19</v>
      </c>
      <c r="F184" s="21">
        <f t="shared" si="4"/>
        <v>948</v>
      </c>
      <c r="G184" s="56">
        <f t="shared" si="5"/>
        <v>7.7976878374988175E-4</v>
      </c>
      <c r="H184" s="58">
        <f>SUM($G$5:G184)</f>
        <v>0.89545834035920358</v>
      </c>
    </row>
    <row r="185" spans="2:8" x14ac:dyDescent="0.25">
      <c r="B185" s="62" t="s">
        <v>320</v>
      </c>
      <c r="C185" s="63">
        <v>946</v>
      </c>
      <c r="D185" s="63">
        <v>0</v>
      </c>
      <c r="E185" s="64">
        <v>16</v>
      </c>
      <c r="F185" s="21">
        <f t="shared" si="4"/>
        <v>946</v>
      </c>
      <c r="G185" s="56">
        <f t="shared" si="5"/>
        <v>7.7812370192762467E-4</v>
      </c>
      <c r="H185" s="58">
        <f>SUM($G$5:G185)</f>
        <v>0.89623646406113122</v>
      </c>
    </row>
    <row r="186" spans="2:8" x14ac:dyDescent="0.25">
      <c r="B186" s="62" t="s">
        <v>326</v>
      </c>
      <c r="C186" s="63">
        <v>0</v>
      </c>
      <c r="D186" s="63">
        <v>945</v>
      </c>
      <c r="E186" s="64">
        <v>13</v>
      </c>
      <c r="F186" s="21">
        <f t="shared" si="4"/>
        <v>945</v>
      </c>
      <c r="G186" s="56">
        <f t="shared" si="5"/>
        <v>7.7730116101649603E-4</v>
      </c>
      <c r="H186" s="58">
        <f>SUM($G$5:G186)</f>
        <v>0.89701376522214771</v>
      </c>
    </row>
    <row r="187" spans="2:8" x14ac:dyDescent="0.25">
      <c r="B187" s="62" t="s">
        <v>326</v>
      </c>
      <c r="C187" s="63">
        <v>0</v>
      </c>
      <c r="D187" s="63">
        <v>941</v>
      </c>
      <c r="E187" s="64">
        <v>13</v>
      </c>
      <c r="F187" s="21">
        <f t="shared" si="4"/>
        <v>941</v>
      </c>
      <c r="G187" s="56">
        <f t="shared" si="5"/>
        <v>7.7401099737198177E-4</v>
      </c>
      <c r="H187" s="58">
        <f>SUM($G$5:G187)</f>
        <v>0.89778777621951966</v>
      </c>
    </row>
    <row r="188" spans="2:8" x14ac:dyDescent="0.25">
      <c r="B188" s="62" t="s">
        <v>332</v>
      </c>
      <c r="C188" s="63">
        <v>798</v>
      </c>
      <c r="D188" s="63">
        <v>137</v>
      </c>
      <c r="E188" s="64">
        <v>25</v>
      </c>
      <c r="F188" s="21">
        <f t="shared" si="4"/>
        <v>935</v>
      </c>
      <c r="G188" s="56">
        <f t="shared" si="5"/>
        <v>7.6907575190521044E-4</v>
      </c>
      <c r="H188" s="58">
        <f>SUM($G$5:G188)</f>
        <v>0.89855685197142487</v>
      </c>
    </row>
    <row r="189" spans="2:8" x14ac:dyDescent="0.25">
      <c r="B189" s="62" t="s">
        <v>320</v>
      </c>
      <c r="C189" s="63">
        <v>231</v>
      </c>
      <c r="D189" s="63">
        <v>702</v>
      </c>
      <c r="E189" s="64">
        <v>10</v>
      </c>
      <c r="F189" s="21">
        <f t="shared" si="4"/>
        <v>933</v>
      </c>
      <c r="G189" s="56">
        <f t="shared" si="5"/>
        <v>7.6743067008295325E-4</v>
      </c>
      <c r="H189" s="58">
        <f>SUM($G$5:G189)</f>
        <v>0.89932428264150788</v>
      </c>
    </row>
    <row r="190" spans="2:8" x14ac:dyDescent="0.25">
      <c r="B190" s="62" t="s">
        <v>335</v>
      </c>
      <c r="C190" s="63">
        <v>0</v>
      </c>
      <c r="D190" s="63">
        <v>922</v>
      </c>
      <c r="E190" s="64">
        <v>19</v>
      </c>
      <c r="F190" s="21">
        <f t="shared" si="4"/>
        <v>922</v>
      </c>
      <c r="G190" s="56">
        <f t="shared" si="5"/>
        <v>7.5838272006053902E-4</v>
      </c>
      <c r="H190" s="58">
        <f>SUM($G$5:G190)</f>
        <v>0.90008266536156845</v>
      </c>
    </row>
    <row r="191" spans="2:8" x14ac:dyDescent="0.25">
      <c r="B191" s="62" t="s">
        <v>332</v>
      </c>
      <c r="C191" s="63">
        <v>0</v>
      </c>
      <c r="D191" s="63">
        <v>922</v>
      </c>
      <c r="E191" s="64">
        <v>37</v>
      </c>
      <c r="F191" s="21">
        <f t="shared" si="4"/>
        <v>922</v>
      </c>
      <c r="G191" s="56">
        <f t="shared" si="5"/>
        <v>7.5838272006053902E-4</v>
      </c>
      <c r="H191" s="58">
        <f>SUM($G$5:G191)</f>
        <v>0.90084104808162901</v>
      </c>
    </row>
    <row r="192" spans="2:8" x14ac:dyDescent="0.25">
      <c r="B192" s="62" t="s">
        <v>320</v>
      </c>
      <c r="C192" s="63">
        <v>514</v>
      </c>
      <c r="D192" s="63">
        <v>405</v>
      </c>
      <c r="E192" s="64">
        <v>49</v>
      </c>
      <c r="F192" s="21">
        <f t="shared" si="4"/>
        <v>919</v>
      </c>
      <c r="G192" s="56">
        <f t="shared" si="5"/>
        <v>7.559150973271533E-4</v>
      </c>
      <c r="H192" s="58">
        <f>SUM($G$5:G192)</f>
        <v>0.90159696317895621</v>
      </c>
    </row>
    <row r="193" spans="2:8" x14ac:dyDescent="0.25">
      <c r="B193" s="62" t="s">
        <v>320</v>
      </c>
      <c r="C193" s="63">
        <v>0</v>
      </c>
      <c r="D193" s="63">
        <v>914</v>
      </c>
      <c r="E193" s="64">
        <v>19</v>
      </c>
      <c r="F193" s="21">
        <f t="shared" si="4"/>
        <v>914</v>
      </c>
      <c r="G193" s="56">
        <f t="shared" si="5"/>
        <v>7.518023927715105E-4</v>
      </c>
      <c r="H193" s="58">
        <f>SUM($G$5:G193)</f>
        <v>0.90234876557172772</v>
      </c>
    </row>
    <row r="194" spans="2:8" x14ac:dyDescent="0.25">
      <c r="B194" s="62" t="s">
        <v>330</v>
      </c>
      <c r="C194" s="63">
        <v>0</v>
      </c>
      <c r="D194" s="63">
        <v>912</v>
      </c>
      <c r="E194" s="64">
        <v>7</v>
      </c>
      <c r="F194" s="21">
        <f t="shared" si="4"/>
        <v>912</v>
      </c>
      <c r="G194" s="56">
        <f t="shared" si="5"/>
        <v>7.5015731094925332E-4</v>
      </c>
      <c r="H194" s="58">
        <f>SUM($G$5:G194)</f>
        <v>0.90309892288267701</v>
      </c>
    </row>
    <row r="195" spans="2:8" x14ac:dyDescent="0.25">
      <c r="B195" s="62" t="s">
        <v>326</v>
      </c>
      <c r="C195" s="63">
        <v>0</v>
      </c>
      <c r="D195" s="63">
        <v>909</v>
      </c>
      <c r="E195" s="64">
        <v>25</v>
      </c>
      <c r="F195" s="21">
        <f t="shared" si="4"/>
        <v>909</v>
      </c>
      <c r="G195" s="56">
        <f t="shared" si="5"/>
        <v>7.476896882158676E-4</v>
      </c>
      <c r="H195" s="58">
        <f>SUM($G$5:G195)</f>
        <v>0.90384661257089283</v>
      </c>
    </row>
    <row r="196" spans="2:8" x14ac:dyDescent="0.25">
      <c r="B196" s="62" t="s">
        <v>320</v>
      </c>
      <c r="C196" s="63">
        <v>152</v>
      </c>
      <c r="D196" s="63">
        <v>757</v>
      </c>
      <c r="E196" s="64">
        <v>49</v>
      </c>
      <c r="F196" s="21">
        <f t="shared" si="4"/>
        <v>909</v>
      </c>
      <c r="G196" s="56">
        <f t="shared" si="5"/>
        <v>7.476896882158676E-4</v>
      </c>
      <c r="H196" s="58">
        <f>SUM($G$5:G196)</f>
        <v>0.90459430225910864</v>
      </c>
    </row>
    <row r="197" spans="2:8" x14ac:dyDescent="0.25">
      <c r="B197" s="62" t="s">
        <v>332</v>
      </c>
      <c r="C197" s="63">
        <v>522</v>
      </c>
      <c r="D197" s="63">
        <v>385</v>
      </c>
      <c r="E197" s="64">
        <v>10</v>
      </c>
      <c r="F197" s="21">
        <f t="shared" ref="F197:F260" si="6">C197+D197</f>
        <v>907</v>
      </c>
      <c r="G197" s="56">
        <f t="shared" si="5"/>
        <v>7.4604460639361052E-4</v>
      </c>
      <c r="H197" s="58">
        <f>SUM($G$5:G197)</f>
        <v>0.90534034686550224</v>
      </c>
    </row>
    <row r="198" spans="2:8" x14ac:dyDescent="0.25">
      <c r="B198" s="62" t="s">
        <v>330</v>
      </c>
      <c r="C198" s="63">
        <v>0</v>
      </c>
      <c r="D198" s="63">
        <v>904</v>
      </c>
      <c r="E198" s="64">
        <v>12</v>
      </c>
      <c r="F198" s="21">
        <f t="shared" si="6"/>
        <v>904</v>
      </c>
      <c r="G198" s="56">
        <f t="shared" ref="G198:G261" si="7">F198/$F$430</f>
        <v>7.435769836602248E-4</v>
      </c>
      <c r="H198" s="58">
        <f>SUM($G$5:G198)</f>
        <v>0.90608392384916248</v>
      </c>
    </row>
    <row r="199" spans="2:8" x14ac:dyDescent="0.25">
      <c r="B199" s="62" t="s">
        <v>337</v>
      </c>
      <c r="C199" s="63">
        <v>0</v>
      </c>
      <c r="D199" s="63">
        <v>904</v>
      </c>
      <c r="E199" s="64">
        <v>49</v>
      </c>
      <c r="F199" s="21">
        <f t="shared" si="6"/>
        <v>904</v>
      </c>
      <c r="G199" s="56">
        <f t="shared" si="7"/>
        <v>7.435769836602248E-4</v>
      </c>
      <c r="H199" s="58">
        <f>SUM($G$5:G199)</f>
        <v>0.90682750083282271</v>
      </c>
    </row>
    <row r="200" spans="2:8" x14ac:dyDescent="0.25">
      <c r="B200" s="62" t="s">
        <v>335</v>
      </c>
      <c r="C200" s="63">
        <v>322</v>
      </c>
      <c r="D200" s="63">
        <v>578</v>
      </c>
      <c r="E200" s="64">
        <v>10</v>
      </c>
      <c r="F200" s="21">
        <f t="shared" si="6"/>
        <v>900</v>
      </c>
      <c r="G200" s="56">
        <f t="shared" si="7"/>
        <v>7.4028682001571055E-4</v>
      </c>
      <c r="H200" s="58">
        <f>SUM($G$5:G200)</f>
        <v>0.90756778765283841</v>
      </c>
    </row>
    <row r="201" spans="2:8" x14ac:dyDescent="0.25">
      <c r="B201" s="62" t="s">
        <v>320</v>
      </c>
      <c r="C201" s="63">
        <v>483</v>
      </c>
      <c r="D201" s="63">
        <v>415</v>
      </c>
      <c r="E201" s="64">
        <v>19</v>
      </c>
      <c r="F201" s="21">
        <f t="shared" si="6"/>
        <v>898</v>
      </c>
      <c r="G201" s="56">
        <f t="shared" si="7"/>
        <v>7.3864173819345336E-4</v>
      </c>
      <c r="H201" s="58">
        <f>SUM($G$5:G201)</f>
        <v>0.9083064293910319</v>
      </c>
    </row>
    <row r="202" spans="2:8" x14ac:dyDescent="0.25">
      <c r="B202" s="62" t="s">
        <v>320</v>
      </c>
      <c r="C202" s="63">
        <v>0</v>
      </c>
      <c r="D202" s="63">
        <v>897</v>
      </c>
      <c r="E202" s="64">
        <v>19</v>
      </c>
      <c r="F202" s="21">
        <f t="shared" si="6"/>
        <v>897</v>
      </c>
      <c r="G202" s="56">
        <f t="shared" si="7"/>
        <v>7.3781919728232483E-4</v>
      </c>
      <c r="H202" s="58">
        <f>SUM($G$5:G202)</f>
        <v>0.90904424858831423</v>
      </c>
    </row>
    <row r="203" spans="2:8" x14ac:dyDescent="0.25">
      <c r="B203" s="62" t="s">
        <v>338</v>
      </c>
      <c r="C203" s="63">
        <v>0</v>
      </c>
      <c r="D203" s="63">
        <v>897</v>
      </c>
      <c r="E203" s="64">
        <v>19</v>
      </c>
      <c r="F203" s="21">
        <f t="shared" si="6"/>
        <v>897</v>
      </c>
      <c r="G203" s="56">
        <f t="shared" si="7"/>
        <v>7.3781919728232483E-4</v>
      </c>
      <c r="H203" s="58">
        <f>SUM($G$5:G203)</f>
        <v>0.90978206778559656</v>
      </c>
    </row>
    <row r="204" spans="2:8" x14ac:dyDescent="0.25">
      <c r="B204" s="62" t="s">
        <v>320</v>
      </c>
      <c r="C204" s="63">
        <v>893</v>
      </c>
      <c r="D204" s="63">
        <v>0</v>
      </c>
      <c r="E204" s="64">
        <v>16</v>
      </c>
      <c r="F204" s="21">
        <f t="shared" si="6"/>
        <v>893</v>
      </c>
      <c r="G204" s="56">
        <f t="shared" si="7"/>
        <v>7.3452903363781057E-4</v>
      </c>
      <c r="H204" s="58">
        <f>SUM($G$5:G204)</f>
        <v>0.91051659681923436</v>
      </c>
    </row>
    <row r="205" spans="2:8" x14ac:dyDescent="0.25">
      <c r="B205" s="62" t="s">
        <v>330</v>
      </c>
      <c r="C205" s="63">
        <v>296</v>
      </c>
      <c r="D205" s="63">
        <v>591</v>
      </c>
      <c r="E205" s="64">
        <v>37</v>
      </c>
      <c r="F205" s="21">
        <f t="shared" si="6"/>
        <v>887</v>
      </c>
      <c r="G205" s="56">
        <f t="shared" si="7"/>
        <v>7.2959378817103913E-4</v>
      </c>
      <c r="H205" s="58">
        <f>SUM($G$5:G205)</f>
        <v>0.91124619060740542</v>
      </c>
    </row>
    <row r="206" spans="2:8" x14ac:dyDescent="0.25">
      <c r="B206" s="62" t="s">
        <v>330</v>
      </c>
      <c r="C206" s="63">
        <v>0</v>
      </c>
      <c r="D206" s="63">
        <v>886</v>
      </c>
      <c r="E206" s="64">
        <v>22</v>
      </c>
      <c r="F206" s="21">
        <f t="shared" si="6"/>
        <v>886</v>
      </c>
      <c r="G206" s="56">
        <f t="shared" si="7"/>
        <v>7.2877124725991059E-4</v>
      </c>
      <c r="H206" s="58">
        <f>SUM($G$5:G206)</f>
        <v>0.91197496185466531</v>
      </c>
    </row>
    <row r="207" spans="2:8" x14ac:dyDescent="0.25">
      <c r="B207" s="62" t="s">
        <v>330</v>
      </c>
      <c r="C207" s="63">
        <v>538</v>
      </c>
      <c r="D207" s="63">
        <v>344</v>
      </c>
      <c r="E207" s="64">
        <v>13</v>
      </c>
      <c r="F207" s="21">
        <f t="shared" si="6"/>
        <v>882</v>
      </c>
      <c r="G207" s="56">
        <f t="shared" si="7"/>
        <v>7.2548108361539633E-4</v>
      </c>
      <c r="H207" s="58">
        <f>SUM($G$5:G207)</f>
        <v>0.91270044293828068</v>
      </c>
    </row>
    <row r="208" spans="2:8" x14ac:dyDescent="0.25">
      <c r="B208" s="62" t="s">
        <v>320</v>
      </c>
      <c r="C208" s="63">
        <v>0</v>
      </c>
      <c r="D208" s="63">
        <v>867</v>
      </c>
      <c r="E208" s="64">
        <v>31</v>
      </c>
      <c r="F208" s="21">
        <f t="shared" si="6"/>
        <v>867</v>
      </c>
      <c r="G208" s="56">
        <f t="shared" si="7"/>
        <v>7.1314296994846784E-4</v>
      </c>
      <c r="H208" s="58">
        <f>SUM($G$5:G208)</f>
        <v>0.91341358590822919</v>
      </c>
    </row>
    <row r="209" spans="2:8" x14ac:dyDescent="0.25">
      <c r="B209" s="62" t="s">
        <v>330</v>
      </c>
      <c r="C209" s="63">
        <v>0</v>
      </c>
      <c r="D209" s="63">
        <v>862</v>
      </c>
      <c r="E209" s="64">
        <v>49</v>
      </c>
      <c r="F209" s="21">
        <f t="shared" si="6"/>
        <v>862</v>
      </c>
      <c r="G209" s="56">
        <f t="shared" si="7"/>
        <v>7.0903026539282494E-4</v>
      </c>
      <c r="H209" s="58">
        <f>SUM($G$5:G209)</f>
        <v>0.914122616173622</v>
      </c>
    </row>
    <row r="210" spans="2:8" x14ac:dyDescent="0.25">
      <c r="B210" s="62" t="s">
        <v>320</v>
      </c>
      <c r="C210" s="63">
        <v>0</v>
      </c>
      <c r="D210" s="63">
        <v>861</v>
      </c>
      <c r="E210" s="64">
        <v>13</v>
      </c>
      <c r="F210" s="21">
        <f t="shared" si="6"/>
        <v>861</v>
      </c>
      <c r="G210" s="56">
        <f t="shared" si="7"/>
        <v>7.082077244816964E-4</v>
      </c>
      <c r="H210" s="58">
        <f>SUM($G$5:G210)</f>
        <v>0.91483082389810366</v>
      </c>
    </row>
    <row r="211" spans="2:8" x14ac:dyDescent="0.25">
      <c r="B211" s="62" t="s">
        <v>335</v>
      </c>
      <c r="C211" s="63">
        <v>0</v>
      </c>
      <c r="D211" s="63">
        <v>859</v>
      </c>
      <c r="E211" s="64">
        <v>19</v>
      </c>
      <c r="F211" s="21">
        <f t="shared" si="6"/>
        <v>859</v>
      </c>
      <c r="G211" s="56">
        <f t="shared" si="7"/>
        <v>7.0656264265943933E-4</v>
      </c>
      <c r="H211" s="58">
        <f>SUM($G$5:G211)</f>
        <v>0.91553738654076311</v>
      </c>
    </row>
    <row r="212" spans="2:8" x14ac:dyDescent="0.25">
      <c r="B212" s="62" t="s">
        <v>337</v>
      </c>
      <c r="C212" s="63">
        <v>0</v>
      </c>
      <c r="D212" s="63">
        <v>859</v>
      </c>
      <c r="E212" s="64">
        <v>31</v>
      </c>
      <c r="F212" s="21">
        <f t="shared" si="6"/>
        <v>859</v>
      </c>
      <c r="G212" s="56">
        <f t="shared" si="7"/>
        <v>7.0656264265943933E-4</v>
      </c>
      <c r="H212" s="58">
        <f>SUM($G$5:G212)</f>
        <v>0.91624394918342256</v>
      </c>
    </row>
    <row r="213" spans="2:8" x14ac:dyDescent="0.25">
      <c r="B213" s="62" t="s">
        <v>330</v>
      </c>
      <c r="C213" s="63">
        <v>0</v>
      </c>
      <c r="D213" s="63">
        <v>857</v>
      </c>
      <c r="E213" s="64">
        <v>11</v>
      </c>
      <c r="F213" s="21">
        <f t="shared" si="6"/>
        <v>857</v>
      </c>
      <c r="G213" s="56">
        <f t="shared" si="7"/>
        <v>7.0491756083718214E-4</v>
      </c>
      <c r="H213" s="58">
        <f>SUM($G$5:G213)</f>
        <v>0.91694886674425979</v>
      </c>
    </row>
    <row r="214" spans="2:8" x14ac:dyDescent="0.25">
      <c r="B214" s="62" t="s">
        <v>332</v>
      </c>
      <c r="C214" s="63">
        <v>842</v>
      </c>
      <c r="D214" s="63">
        <v>0</v>
      </c>
      <c r="E214" s="64">
        <v>37</v>
      </c>
      <c r="F214" s="21">
        <f t="shared" si="6"/>
        <v>842</v>
      </c>
      <c r="G214" s="56">
        <f t="shared" si="7"/>
        <v>6.9257944717025365E-4</v>
      </c>
      <c r="H214" s="58">
        <f>SUM($G$5:G214)</f>
        <v>0.91764144619143007</v>
      </c>
    </row>
    <row r="215" spans="2:8" x14ac:dyDescent="0.25">
      <c r="B215" s="62" t="s">
        <v>326</v>
      </c>
      <c r="C215" s="63">
        <v>0</v>
      </c>
      <c r="D215" s="63">
        <v>836</v>
      </c>
      <c r="E215" s="64">
        <v>16</v>
      </c>
      <c r="F215" s="21">
        <f t="shared" si="6"/>
        <v>836</v>
      </c>
      <c r="G215" s="56">
        <f t="shared" si="7"/>
        <v>6.8764420170348221E-4</v>
      </c>
      <c r="H215" s="58">
        <f>SUM($G$5:G215)</f>
        <v>0.9183290903931336</v>
      </c>
    </row>
    <row r="216" spans="2:8" x14ac:dyDescent="0.25">
      <c r="B216" s="62" t="s">
        <v>326</v>
      </c>
      <c r="C216" s="63">
        <v>0</v>
      </c>
      <c r="D216" s="63">
        <v>836</v>
      </c>
      <c r="E216" s="64">
        <v>25</v>
      </c>
      <c r="F216" s="21">
        <f t="shared" si="6"/>
        <v>836</v>
      </c>
      <c r="G216" s="56">
        <f t="shared" si="7"/>
        <v>6.8764420170348221E-4</v>
      </c>
      <c r="H216" s="58">
        <f>SUM($G$5:G216)</f>
        <v>0.91901673459483713</v>
      </c>
    </row>
    <row r="217" spans="2:8" x14ac:dyDescent="0.25">
      <c r="B217" s="62" t="s">
        <v>320</v>
      </c>
      <c r="C217" s="63">
        <v>0</v>
      </c>
      <c r="D217" s="63">
        <v>836</v>
      </c>
      <c r="E217" s="64">
        <v>25</v>
      </c>
      <c r="F217" s="21">
        <f t="shared" si="6"/>
        <v>836</v>
      </c>
      <c r="G217" s="56">
        <f t="shared" si="7"/>
        <v>6.8764420170348221E-4</v>
      </c>
      <c r="H217" s="58">
        <f>SUM($G$5:G217)</f>
        <v>0.91970437879654066</v>
      </c>
    </row>
    <row r="218" spans="2:8" x14ac:dyDescent="0.25">
      <c r="B218" s="62" t="s">
        <v>326</v>
      </c>
      <c r="C218" s="63">
        <v>0</v>
      </c>
      <c r="D218" s="63">
        <v>835</v>
      </c>
      <c r="E218" s="64">
        <v>19</v>
      </c>
      <c r="F218" s="21">
        <f t="shared" si="6"/>
        <v>835</v>
      </c>
      <c r="G218" s="56">
        <f t="shared" si="7"/>
        <v>6.8682166079235367E-4</v>
      </c>
      <c r="H218" s="58">
        <f>SUM($G$5:G218)</f>
        <v>0.92039120045733303</v>
      </c>
    </row>
    <row r="219" spans="2:8" x14ac:dyDescent="0.25">
      <c r="B219" s="62" t="s">
        <v>320</v>
      </c>
      <c r="C219" s="63">
        <v>0</v>
      </c>
      <c r="D219" s="63">
        <v>823</v>
      </c>
      <c r="E219" s="64">
        <v>25</v>
      </c>
      <c r="F219" s="21">
        <f t="shared" si="6"/>
        <v>823</v>
      </c>
      <c r="G219" s="56">
        <f t="shared" si="7"/>
        <v>6.769511698588109E-4</v>
      </c>
      <c r="H219" s="58">
        <f>SUM($G$5:G219)</f>
        <v>0.9210681516271918</v>
      </c>
    </row>
    <row r="220" spans="2:8" x14ac:dyDescent="0.25">
      <c r="B220" s="62" t="s">
        <v>330</v>
      </c>
      <c r="C220" s="63">
        <v>0</v>
      </c>
      <c r="D220" s="63">
        <v>821</v>
      </c>
      <c r="E220" s="64">
        <v>25</v>
      </c>
      <c r="F220" s="21">
        <f t="shared" si="6"/>
        <v>821</v>
      </c>
      <c r="G220" s="56">
        <f t="shared" si="7"/>
        <v>6.7530608803655372E-4</v>
      </c>
      <c r="H220" s="58">
        <f>SUM($G$5:G220)</f>
        <v>0.92174345771522836</v>
      </c>
    </row>
    <row r="221" spans="2:8" x14ac:dyDescent="0.25">
      <c r="B221" s="62" t="s">
        <v>330</v>
      </c>
      <c r="C221" s="63">
        <v>0</v>
      </c>
      <c r="D221" s="63">
        <v>821</v>
      </c>
      <c r="E221" s="64">
        <v>48</v>
      </c>
      <c r="F221" s="21">
        <f t="shared" si="6"/>
        <v>821</v>
      </c>
      <c r="G221" s="56">
        <f t="shared" si="7"/>
        <v>6.7530608803655372E-4</v>
      </c>
      <c r="H221" s="58">
        <f>SUM($G$5:G221)</f>
        <v>0.92241876380326493</v>
      </c>
    </row>
    <row r="222" spans="2:8" x14ac:dyDescent="0.25">
      <c r="B222" s="62" t="s">
        <v>337</v>
      </c>
      <c r="C222" s="63">
        <v>819</v>
      </c>
      <c r="D222" s="63">
        <v>0</v>
      </c>
      <c r="E222" s="64">
        <v>13</v>
      </c>
      <c r="F222" s="21">
        <f t="shared" si="6"/>
        <v>819</v>
      </c>
      <c r="G222" s="56">
        <f t="shared" si="7"/>
        <v>6.7366100621429653E-4</v>
      </c>
      <c r="H222" s="58">
        <f>SUM($G$5:G222)</f>
        <v>0.92309242480947917</v>
      </c>
    </row>
    <row r="223" spans="2:8" x14ac:dyDescent="0.25">
      <c r="B223" s="62" t="s">
        <v>326</v>
      </c>
      <c r="C223" s="63">
        <v>0</v>
      </c>
      <c r="D223" s="63">
        <v>815</v>
      </c>
      <c r="E223" s="64">
        <v>19</v>
      </c>
      <c r="F223" s="21">
        <f t="shared" si="6"/>
        <v>815</v>
      </c>
      <c r="G223" s="56">
        <f t="shared" si="7"/>
        <v>6.7037084256978228E-4</v>
      </c>
      <c r="H223" s="58">
        <f>SUM($G$5:G223)</f>
        <v>0.923762795652049</v>
      </c>
    </row>
    <row r="224" spans="2:8" x14ac:dyDescent="0.25">
      <c r="B224" s="62" t="s">
        <v>320</v>
      </c>
      <c r="C224" s="63">
        <v>0</v>
      </c>
      <c r="D224" s="63">
        <v>813</v>
      </c>
      <c r="E224" s="64">
        <v>43</v>
      </c>
      <c r="F224" s="21">
        <f t="shared" si="6"/>
        <v>813</v>
      </c>
      <c r="G224" s="56">
        <f t="shared" si="7"/>
        <v>6.687257607475252E-4</v>
      </c>
      <c r="H224" s="58">
        <f>SUM($G$5:G224)</f>
        <v>0.9244315214127965</v>
      </c>
    </row>
    <row r="225" spans="2:8" x14ac:dyDescent="0.25">
      <c r="B225" s="62" t="s">
        <v>338</v>
      </c>
      <c r="C225" s="63">
        <v>0</v>
      </c>
      <c r="D225" s="63">
        <v>807</v>
      </c>
      <c r="E225" s="64">
        <v>25</v>
      </c>
      <c r="F225" s="21">
        <f t="shared" si="6"/>
        <v>807</v>
      </c>
      <c r="G225" s="56">
        <f t="shared" si="7"/>
        <v>6.6379051528075376E-4</v>
      </c>
      <c r="H225" s="58">
        <f>SUM($G$5:G225)</f>
        <v>0.92509531192807726</v>
      </c>
    </row>
    <row r="226" spans="2:8" x14ac:dyDescent="0.25">
      <c r="B226" s="62" t="s">
        <v>330</v>
      </c>
      <c r="C226" s="63">
        <v>0</v>
      </c>
      <c r="D226" s="63">
        <v>806</v>
      </c>
      <c r="E226" s="64">
        <v>19</v>
      </c>
      <c r="F226" s="21">
        <f t="shared" si="6"/>
        <v>806</v>
      </c>
      <c r="G226" s="56">
        <f t="shared" si="7"/>
        <v>6.6296797436962522E-4</v>
      </c>
      <c r="H226" s="58">
        <f>SUM($G$5:G226)</f>
        <v>0.92575827990244686</v>
      </c>
    </row>
    <row r="227" spans="2:8" x14ac:dyDescent="0.25">
      <c r="B227" s="62" t="s">
        <v>326</v>
      </c>
      <c r="C227" s="63">
        <v>113</v>
      </c>
      <c r="D227" s="63">
        <v>692</v>
      </c>
      <c r="E227" s="64">
        <v>11</v>
      </c>
      <c r="F227" s="21">
        <f t="shared" si="6"/>
        <v>805</v>
      </c>
      <c r="G227" s="56">
        <f t="shared" si="7"/>
        <v>6.6214543345849669E-4</v>
      </c>
      <c r="H227" s="58">
        <f>SUM($G$5:G227)</f>
        <v>0.92642042533590541</v>
      </c>
    </row>
    <row r="228" spans="2:8" x14ac:dyDescent="0.25">
      <c r="B228" s="62" t="s">
        <v>326</v>
      </c>
      <c r="C228" s="63">
        <v>0</v>
      </c>
      <c r="D228" s="63">
        <v>803</v>
      </c>
      <c r="E228" s="64">
        <v>13</v>
      </c>
      <c r="F228" s="21">
        <f t="shared" si="6"/>
        <v>803</v>
      </c>
      <c r="G228" s="56">
        <f t="shared" si="7"/>
        <v>6.605003516362395E-4</v>
      </c>
      <c r="H228" s="58">
        <f>SUM($G$5:G228)</f>
        <v>0.92708092568754163</v>
      </c>
    </row>
    <row r="229" spans="2:8" x14ac:dyDescent="0.25">
      <c r="B229" s="62" t="s">
        <v>326</v>
      </c>
      <c r="C229" s="63">
        <v>0</v>
      </c>
      <c r="D229" s="63">
        <v>800</v>
      </c>
      <c r="E229" s="64">
        <v>13</v>
      </c>
      <c r="F229" s="21">
        <f t="shared" si="6"/>
        <v>800</v>
      </c>
      <c r="G229" s="56">
        <f t="shared" si="7"/>
        <v>6.5803272890285378E-4</v>
      </c>
      <c r="H229" s="58">
        <f>SUM($G$5:G229)</f>
        <v>0.92773895841644449</v>
      </c>
    </row>
    <row r="230" spans="2:8" x14ac:dyDescent="0.25">
      <c r="B230" s="62" t="s">
        <v>335</v>
      </c>
      <c r="C230" s="63">
        <v>0</v>
      </c>
      <c r="D230" s="63">
        <v>800</v>
      </c>
      <c r="E230" s="64">
        <v>49</v>
      </c>
      <c r="F230" s="21">
        <f t="shared" si="6"/>
        <v>800</v>
      </c>
      <c r="G230" s="56">
        <f t="shared" si="7"/>
        <v>6.5803272890285378E-4</v>
      </c>
      <c r="H230" s="58">
        <f>SUM($G$5:G230)</f>
        <v>0.92839699114534735</v>
      </c>
    </row>
    <row r="231" spans="2:8" x14ac:dyDescent="0.25">
      <c r="B231" s="62" t="s">
        <v>320</v>
      </c>
      <c r="C231" s="63">
        <v>0</v>
      </c>
      <c r="D231" s="63">
        <v>798</v>
      </c>
      <c r="E231" s="64">
        <v>25</v>
      </c>
      <c r="F231" s="21">
        <f t="shared" si="6"/>
        <v>798</v>
      </c>
      <c r="G231" s="56">
        <f t="shared" si="7"/>
        <v>6.5638764708059671E-4</v>
      </c>
      <c r="H231" s="58">
        <f>SUM($G$5:G231)</f>
        <v>0.929053378792428</v>
      </c>
    </row>
    <row r="232" spans="2:8" x14ac:dyDescent="0.25">
      <c r="B232" s="62" t="s">
        <v>326</v>
      </c>
      <c r="C232" s="63">
        <v>305</v>
      </c>
      <c r="D232" s="63">
        <v>492</v>
      </c>
      <c r="E232" s="64">
        <v>19</v>
      </c>
      <c r="F232" s="21">
        <f t="shared" si="6"/>
        <v>797</v>
      </c>
      <c r="G232" s="56">
        <f t="shared" si="7"/>
        <v>6.5556510616946806E-4</v>
      </c>
      <c r="H232" s="58">
        <f>SUM($G$5:G232)</f>
        <v>0.92970894389859748</v>
      </c>
    </row>
    <row r="233" spans="2:8" x14ac:dyDescent="0.25">
      <c r="B233" s="62" t="s">
        <v>337</v>
      </c>
      <c r="C233" s="63">
        <v>0</v>
      </c>
      <c r="D233" s="63">
        <v>789</v>
      </c>
      <c r="E233" s="64">
        <v>25</v>
      </c>
      <c r="F233" s="21">
        <f t="shared" si="6"/>
        <v>789</v>
      </c>
      <c r="G233" s="56">
        <f t="shared" si="7"/>
        <v>6.4898477888043955E-4</v>
      </c>
      <c r="H233" s="58">
        <f>SUM($G$5:G233)</f>
        <v>0.93035792867747791</v>
      </c>
    </row>
    <row r="234" spans="2:8" x14ac:dyDescent="0.25">
      <c r="B234" s="62" t="s">
        <v>330</v>
      </c>
      <c r="C234" s="63">
        <v>315</v>
      </c>
      <c r="D234" s="63">
        <v>466</v>
      </c>
      <c r="E234" s="64">
        <v>13</v>
      </c>
      <c r="F234" s="21">
        <f t="shared" si="6"/>
        <v>781</v>
      </c>
      <c r="G234" s="56">
        <f t="shared" si="7"/>
        <v>6.4240445159141103E-4</v>
      </c>
      <c r="H234" s="58">
        <f>SUM($G$5:G234)</f>
        <v>0.93100033312906927</v>
      </c>
    </row>
    <row r="235" spans="2:8" x14ac:dyDescent="0.25">
      <c r="B235" s="62" t="s">
        <v>326</v>
      </c>
      <c r="C235" s="63">
        <v>457</v>
      </c>
      <c r="D235" s="63">
        <v>318</v>
      </c>
      <c r="E235" s="64">
        <v>19</v>
      </c>
      <c r="F235" s="21">
        <f t="shared" si="6"/>
        <v>775</v>
      </c>
      <c r="G235" s="56">
        <f t="shared" si="7"/>
        <v>6.3746920612463959E-4</v>
      </c>
      <c r="H235" s="58">
        <f>SUM($G$5:G235)</f>
        <v>0.93163780233519389</v>
      </c>
    </row>
    <row r="236" spans="2:8" x14ac:dyDescent="0.25">
      <c r="B236" s="62" t="s">
        <v>342</v>
      </c>
      <c r="C236" s="63">
        <v>0</v>
      </c>
      <c r="D236" s="63">
        <v>775</v>
      </c>
      <c r="E236" s="64">
        <v>19</v>
      </c>
      <c r="F236" s="21">
        <f t="shared" si="6"/>
        <v>775</v>
      </c>
      <c r="G236" s="56">
        <f t="shared" si="7"/>
        <v>6.3746920612463959E-4</v>
      </c>
      <c r="H236" s="58">
        <f>SUM($G$5:G236)</f>
        <v>0.93227527154131851</v>
      </c>
    </row>
    <row r="237" spans="2:8" x14ac:dyDescent="0.25">
      <c r="B237" s="62" t="s">
        <v>338</v>
      </c>
      <c r="C237" s="63">
        <v>0</v>
      </c>
      <c r="D237" s="63">
        <v>772</v>
      </c>
      <c r="E237" s="64">
        <v>25</v>
      </c>
      <c r="F237" s="21">
        <f t="shared" si="6"/>
        <v>772</v>
      </c>
      <c r="G237" s="56">
        <f t="shared" si="7"/>
        <v>6.3500158339125387E-4</v>
      </c>
      <c r="H237" s="58">
        <f>SUM($G$5:G237)</f>
        <v>0.93291027312470975</v>
      </c>
    </row>
    <row r="238" spans="2:8" x14ac:dyDescent="0.25">
      <c r="B238" s="62" t="s">
        <v>330</v>
      </c>
      <c r="C238" s="63">
        <v>0</v>
      </c>
      <c r="D238" s="63">
        <v>771</v>
      </c>
      <c r="E238" s="64">
        <v>25</v>
      </c>
      <c r="F238" s="21">
        <f t="shared" si="6"/>
        <v>771</v>
      </c>
      <c r="G238" s="56">
        <f t="shared" si="7"/>
        <v>6.3417904248012533E-4</v>
      </c>
      <c r="H238" s="58">
        <f>SUM($G$5:G238)</f>
        <v>0.93354445216718984</v>
      </c>
    </row>
    <row r="239" spans="2:8" x14ac:dyDescent="0.25">
      <c r="B239" s="62" t="s">
        <v>330</v>
      </c>
      <c r="C239" s="63">
        <v>0</v>
      </c>
      <c r="D239" s="63">
        <v>770</v>
      </c>
      <c r="E239" s="64">
        <v>37</v>
      </c>
      <c r="F239" s="21">
        <f t="shared" si="6"/>
        <v>770</v>
      </c>
      <c r="G239" s="56">
        <f t="shared" si="7"/>
        <v>6.333565015689968E-4</v>
      </c>
      <c r="H239" s="58">
        <f>SUM($G$5:G239)</f>
        <v>0.93417780866875888</v>
      </c>
    </row>
    <row r="240" spans="2:8" x14ac:dyDescent="0.25">
      <c r="B240" s="62" t="s">
        <v>320</v>
      </c>
      <c r="C240" s="63">
        <v>0</v>
      </c>
      <c r="D240" s="63">
        <v>763</v>
      </c>
      <c r="E240" s="64">
        <v>13</v>
      </c>
      <c r="F240" s="21">
        <f t="shared" si="6"/>
        <v>763</v>
      </c>
      <c r="G240" s="56">
        <f t="shared" si="7"/>
        <v>6.2759871519109682E-4</v>
      </c>
      <c r="H240" s="58">
        <f>SUM($G$5:G240)</f>
        <v>0.93480540738395002</v>
      </c>
    </row>
    <row r="241" spans="2:8" x14ac:dyDescent="0.25">
      <c r="B241" s="62" t="s">
        <v>320</v>
      </c>
      <c r="C241" s="63">
        <v>0</v>
      </c>
      <c r="D241" s="63">
        <v>762</v>
      </c>
      <c r="E241" s="64">
        <v>10</v>
      </c>
      <c r="F241" s="21">
        <f t="shared" si="6"/>
        <v>762</v>
      </c>
      <c r="G241" s="56">
        <f t="shared" si="7"/>
        <v>6.2677617427996828E-4</v>
      </c>
      <c r="H241" s="58">
        <f>SUM($G$5:G241)</f>
        <v>0.93543218355822999</v>
      </c>
    </row>
    <row r="242" spans="2:8" x14ac:dyDescent="0.25">
      <c r="B242" s="62" t="s">
        <v>330</v>
      </c>
      <c r="C242" s="63">
        <v>0</v>
      </c>
      <c r="D242" s="63">
        <v>761</v>
      </c>
      <c r="E242" s="64">
        <v>25</v>
      </c>
      <c r="F242" s="21">
        <f t="shared" si="6"/>
        <v>761</v>
      </c>
      <c r="G242" s="56">
        <f t="shared" si="7"/>
        <v>6.2595363336883964E-4</v>
      </c>
      <c r="H242" s="58">
        <f>SUM($G$5:G242)</f>
        <v>0.9360581371915988</v>
      </c>
    </row>
    <row r="243" spans="2:8" x14ac:dyDescent="0.25">
      <c r="B243" s="62" t="s">
        <v>330</v>
      </c>
      <c r="C243" s="63">
        <v>0</v>
      </c>
      <c r="D243" s="63">
        <v>759</v>
      </c>
      <c r="E243" s="64">
        <v>16</v>
      </c>
      <c r="F243" s="21">
        <f t="shared" si="6"/>
        <v>759</v>
      </c>
      <c r="G243" s="56">
        <f t="shared" si="7"/>
        <v>6.2430855154658256E-4</v>
      </c>
      <c r="H243" s="58">
        <f>SUM($G$5:G243)</f>
        <v>0.93668244574314541</v>
      </c>
    </row>
    <row r="244" spans="2:8" x14ac:dyDescent="0.25">
      <c r="B244" s="62" t="s">
        <v>330</v>
      </c>
      <c r="C244" s="63">
        <v>162</v>
      </c>
      <c r="D244" s="63">
        <v>595</v>
      </c>
      <c r="E244" s="64">
        <v>22</v>
      </c>
      <c r="F244" s="21">
        <f t="shared" si="6"/>
        <v>757</v>
      </c>
      <c r="G244" s="56">
        <f t="shared" si="7"/>
        <v>6.2266346972432538E-4</v>
      </c>
      <c r="H244" s="58">
        <f>SUM($G$5:G244)</f>
        <v>0.93730510921286969</v>
      </c>
    </row>
    <row r="245" spans="2:8" x14ac:dyDescent="0.25">
      <c r="B245" s="62" t="s">
        <v>330</v>
      </c>
      <c r="C245" s="63">
        <v>0</v>
      </c>
      <c r="D245" s="63">
        <v>750</v>
      </c>
      <c r="E245" s="64">
        <v>13</v>
      </c>
      <c r="F245" s="21">
        <f t="shared" si="6"/>
        <v>750</v>
      </c>
      <c r="G245" s="56">
        <f t="shared" si="7"/>
        <v>6.169056833464254E-4</v>
      </c>
      <c r="H245" s="58">
        <f>SUM($G$5:G245)</f>
        <v>0.93792201489621607</v>
      </c>
    </row>
    <row r="246" spans="2:8" x14ac:dyDescent="0.25">
      <c r="B246" s="62" t="s">
        <v>335</v>
      </c>
      <c r="C246" s="63">
        <v>509</v>
      </c>
      <c r="D246" s="63">
        <v>241</v>
      </c>
      <c r="E246" s="64">
        <v>25</v>
      </c>
      <c r="F246" s="21">
        <f t="shared" si="6"/>
        <v>750</v>
      </c>
      <c r="G246" s="56">
        <f t="shared" si="7"/>
        <v>6.169056833464254E-4</v>
      </c>
      <c r="H246" s="58">
        <f>SUM($G$5:G246)</f>
        <v>0.93853892057956245</v>
      </c>
    </row>
    <row r="247" spans="2:8" x14ac:dyDescent="0.25">
      <c r="B247" s="62" t="s">
        <v>335</v>
      </c>
      <c r="C247" s="63">
        <v>0</v>
      </c>
      <c r="D247" s="63">
        <v>750</v>
      </c>
      <c r="E247" s="64">
        <v>37</v>
      </c>
      <c r="F247" s="21">
        <f t="shared" si="6"/>
        <v>750</v>
      </c>
      <c r="G247" s="56">
        <f t="shared" si="7"/>
        <v>6.169056833464254E-4</v>
      </c>
      <c r="H247" s="58">
        <f>SUM($G$5:G247)</f>
        <v>0.93915582626290883</v>
      </c>
    </row>
    <row r="248" spans="2:8" x14ac:dyDescent="0.25">
      <c r="B248" s="62" t="s">
        <v>326</v>
      </c>
      <c r="C248" s="63">
        <v>0</v>
      </c>
      <c r="D248" s="63">
        <v>746</v>
      </c>
      <c r="E248" s="64">
        <v>13</v>
      </c>
      <c r="F248" s="21">
        <f t="shared" si="6"/>
        <v>746</v>
      </c>
      <c r="G248" s="56">
        <f t="shared" si="7"/>
        <v>6.1361551970191114E-4</v>
      </c>
      <c r="H248" s="58">
        <f>SUM($G$5:G248)</f>
        <v>0.93976944178261079</v>
      </c>
    </row>
    <row r="249" spans="2:8" x14ac:dyDescent="0.25">
      <c r="B249" s="62" t="s">
        <v>320</v>
      </c>
      <c r="C249" s="63">
        <v>0</v>
      </c>
      <c r="D249" s="63">
        <v>739</v>
      </c>
      <c r="E249" s="64">
        <v>13</v>
      </c>
      <c r="F249" s="21">
        <f t="shared" si="6"/>
        <v>739</v>
      </c>
      <c r="G249" s="56">
        <f t="shared" si="7"/>
        <v>6.0785773332401117E-4</v>
      </c>
      <c r="H249" s="58">
        <f>SUM($G$5:G249)</f>
        <v>0.94037729951593485</v>
      </c>
    </row>
    <row r="250" spans="2:8" x14ac:dyDescent="0.25">
      <c r="B250" s="62" t="s">
        <v>326</v>
      </c>
      <c r="C250" s="63">
        <v>0</v>
      </c>
      <c r="D250" s="63">
        <v>736</v>
      </c>
      <c r="E250" s="64">
        <v>13</v>
      </c>
      <c r="F250" s="21">
        <f t="shared" si="6"/>
        <v>736</v>
      </c>
      <c r="G250" s="56">
        <f t="shared" si="7"/>
        <v>6.0539011059062555E-4</v>
      </c>
      <c r="H250" s="58">
        <f>SUM($G$5:G250)</f>
        <v>0.94098268962652543</v>
      </c>
    </row>
    <row r="251" spans="2:8" x14ac:dyDescent="0.25">
      <c r="B251" s="62" t="s">
        <v>326</v>
      </c>
      <c r="C251" s="63">
        <v>0</v>
      </c>
      <c r="D251" s="63">
        <v>734</v>
      </c>
      <c r="E251" s="64">
        <v>37</v>
      </c>
      <c r="F251" s="21">
        <f t="shared" si="6"/>
        <v>734</v>
      </c>
      <c r="G251" s="56">
        <f t="shared" si="7"/>
        <v>6.0374502876836837E-4</v>
      </c>
      <c r="H251" s="58">
        <f>SUM($G$5:G251)</f>
        <v>0.94158643465529379</v>
      </c>
    </row>
    <row r="252" spans="2:8" x14ac:dyDescent="0.25">
      <c r="B252" s="62" t="s">
        <v>320</v>
      </c>
      <c r="C252" s="63">
        <v>0</v>
      </c>
      <c r="D252" s="63">
        <v>726</v>
      </c>
      <c r="E252" s="64">
        <v>19</v>
      </c>
      <c r="F252" s="21">
        <f t="shared" si="6"/>
        <v>726</v>
      </c>
      <c r="G252" s="56">
        <f t="shared" si="7"/>
        <v>5.9716470147933986E-4</v>
      </c>
      <c r="H252" s="58">
        <f>SUM($G$5:G252)</f>
        <v>0.94218359935677309</v>
      </c>
    </row>
    <row r="253" spans="2:8" x14ac:dyDescent="0.25">
      <c r="B253" s="62" t="s">
        <v>335</v>
      </c>
      <c r="C253" s="63">
        <v>0</v>
      </c>
      <c r="D253" s="63">
        <v>724</v>
      </c>
      <c r="E253" s="64">
        <v>25</v>
      </c>
      <c r="F253" s="21">
        <f t="shared" si="6"/>
        <v>724</v>
      </c>
      <c r="G253" s="56">
        <f t="shared" si="7"/>
        <v>5.9551961965708267E-4</v>
      </c>
      <c r="H253" s="58">
        <f>SUM($G$5:G253)</f>
        <v>0.94277911897643019</v>
      </c>
    </row>
    <row r="254" spans="2:8" x14ac:dyDescent="0.25">
      <c r="B254" s="62" t="s">
        <v>338</v>
      </c>
      <c r="C254" s="63">
        <v>0</v>
      </c>
      <c r="D254" s="63">
        <v>718</v>
      </c>
      <c r="E254" s="64">
        <v>19</v>
      </c>
      <c r="F254" s="21">
        <f t="shared" si="6"/>
        <v>718</v>
      </c>
      <c r="G254" s="56">
        <f t="shared" si="7"/>
        <v>5.9058437419031134E-4</v>
      </c>
      <c r="H254" s="58">
        <f>SUM($G$5:G254)</f>
        <v>0.94336970335062054</v>
      </c>
    </row>
    <row r="255" spans="2:8" x14ac:dyDescent="0.25">
      <c r="B255" s="62" t="s">
        <v>320</v>
      </c>
      <c r="C255" s="63">
        <v>0</v>
      </c>
      <c r="D255" s="63">
        <v>717</v>
      </c>
      <c r="E255" s="64">
        <v>22</v>
      </c>
      <c r="F255" s="21">
        <f t="shared" si="6"/>
        <v>717</v>
      </c>
      <c r="G255" s="56">
        <f t="shared" si="7"/>
        <v>5.897618332791827E-4</v>
      </c>
      <c r="H255" s="58">
        <f>SUM($G$5:G255)</f>
        <v>0.94395946518389973</v>
      </c>
    </row>
    <row r="256" spans="2:8" x14ac:dyDescent="0.25">
      <c r="B256" s="62" t="s">
        <v>326</v>
      </c>
      <c r="C256" s="63">
        <v>0</v>
      </c>
      <c r="D256" s="63">
        <v>717</v>
      </c>
      <c r="E256" s="64">
        <v>37</v>
      </c>
      <c r="F256" s="21">
        <f t="shared" si="6"/>
        <v>717</v>
      </c>
      <c r="G256" s="56">
        <f t="shared" si="7"/>
        <v>5.897618332791827E-4</v>
      </c>
      <c r="H256" s="58">
        <f>SUM($G$5:G256)</f>
        <v>0.94454922701717892</v>
      </c>
    </row>
    <row r="257" spans="2:8" x14ac:dyDescent="0.25">
      <c r="B257" s="62" t="s">
        <v>335</v>
      </c>
      <c r="C257" s="63">
        <v>257</v>
      </c>
      <c r="D257" s="63">
        <v>460</v>
      </c>
      <c r="E257" s="64">
        <v>49</v>
      </c>
      <c r="F257" s="21">
        <f t="shared" si="6"/>
        <v>717</v>
      </c>
      <c r="G257" s="56">
        <f t="shared" si="7"/>
        <v>5.897618332791827E-4</v>
      </c>
      <c r="H257" s="58">
        <f>SUM($G$5:G257)</f>
        <v>0.94513898885045811</v>
      </c>
    </row>
    <row r="258" spans="2:8" x14ac:dyDescent="0.25">
      <c r="B258" s="62" t="s">
        <v>330</v>
      </c>
      <c r="C258" s="63">
        <v>0</v>
      </c>
      <c r="D258" s="63">
        <v>716</v>
      </c>
      <c r="E258" s="64">
        <v>19</v>
      </c>
      <c r="F258" s="21">
        <f t="shared" si="6"/>
        <v>716</v>
      </c>
      <c r="G258" s="56">
        <f t="shared" si="7"/>
        <v>5.8893929236805416E-4</v>
      </c>
      <c r="H258" s="58">
        <f>SUM($G$5:G258)</f>
        <v>0.94572792814282614</v>
      </c>
    </row>
    <row r="259" spans="2:8" x14ac:dyDescent="0.25">
      <c r="B259" s="62" t="s">
        <v>335</v>
      </c>
      <c r="C259" s="63">
        <v>522</v>
      </c>
      <c r="D259" s="63">
        <v>194</v>
      </c>
      <c r="E259" s="64">
        <v>25</v>
      </c>
      <c r="F259" s="21">
        <f t="shared" si="6"/>
        <v>716</v>
      </c>
      <c r="G259" s="56">
        <f t="shared" si="7"/>
        <v>5.8893929236805416E-4</v>
      </c>
      <c r="H259" s="58">
        <f>SUM($G$5:G259)</f>
        <v>0.94631686743519416</v>
      </c>
    </row>
    <row r="260" spans="2:8" x14ac:dyDescent="0.25">
      <c r="B260" s="62" t="s">
        <v>330</v>
      </c>
      <c r="C260" s="63">
        <v>0</v>
      </c>
      <c r="D260" s="63">
        <v>713</v>
      </c>
      <c r="E260" s="64">
        <v>13</v>
      </c>
      <c r="F260" s="21">
        <f t="shared" si="6"/>
        <v>713</v>
      </c>
      <c r="G260" s="56">
        <f t="shared" si="7"/>
        <v>5.8647166963466844E-4</v>
      </c>
      <c r="H260" s="58">
        <f>SUM($G$5:G260)</f>
        <v>0.94690333910482882</v>
      </c>
    </row>
    <row r="261" spans="2:8" x14ac:dyDescent="0.25">
      <c r="B261" s="62" t="s">
        <v>330</v>
      </c>
      <c r="C261" s="63">
        <v>0</v>
      </c>
      <c r="D261" s="63">
        <v>712</v>
      </c>
      <c r="E261" s="64">
        <v>16</v>
      </c>
      <c r="F261" s="21">
        <f t="shared" ref="F261:F324" si="8">C261+D261</f>
        <v>712</v>
      </c>
      <c r="G261" s="56">
        <f t="shared" si="7"/>
        <v>5.856491287235399E-4</v>
      </c>
      <c r="H261" s="58">
        <f>SUM($G$5:G261)</f>
        <v>0.94748898823355232</v>
      </c>
    </row>
    <row r="262" spans="2:8" x14ac:dyDescent="0.25">
      <c r="B262" s="62" t="s">
        <v>320</v>
      </c>
      <c r="C262" s="63">
        <v>0</v>
      </c>
      <c r="D262" s="63">
        <v>710</v>
      </c>
      <c r="E262" s="64">
        <v>25</v>
      </c>
      <c r="F262" s="21">
        <f t="shared" si="8"/>
        <v>710</v>
      </c>
      <c r="G262" s="56">
        <f t="shared" ref="G262:G325" si="9">F262/$F$430</f>
        <v>5.8400404690128272E-4</v>
      </c>
      <c r="H262" s="58">
        <f>SUM($G$5:G262)</f>
        <v>0.94807299228045361</v>
      </c>
    </row>
    <row r="263" spans="2:8" x14ac:dyDescent="0.25">
      <c r="B263" s="62" t="s">
        <v>320</v>
      </c>
      <c r="C263" s="63">
        <v>0</v>
      </c>
      <c r="D263" s="63">
        <v>707</v>
      </c>
      <c r="E263" s="64">
        <v>7</v>
      </c>
      <c r="F263" s="21">
        <f t="shared" si="8"/>
        <v>707</v>
      </c>
      <c r="G263" s="56">
        <f t="shared" si="9"/>
        <v>5.81536424167897E-4</v>
      </c>
      <c r="H263" s="58">
        <f>SUM($G$5:G263)</f>
        <v>0.94865452870462152</v>
      </c>
    </row>
    <row r="264" spans="2:8" x14ac:dyDescent="0.25">
      <c r="B264" s="62" t="s">
        <v>326</v>
      </c>
      <c r="C264" s="63">
        <v>0</v>
      </c>
      <c r="D264" s="63">
        <v>706</v>
      </c>
      <c r="E264" s="64">
        <v>31</v>
      </c>
      <c r="F264" s="21">
        <f t="shared" si="8"/>
        <v>706</v>
      </c>
      <c r="G264" s="56">
        <f t="shared" si="9"/>
        <v>5.8071388325676846E-4</v>
      </c>
      <c r="H264" s="58">
        <f>SUM($G$5:G264)</f>
        <v>0.94923524258787828</v>
      </c>
    </row>
    <row r="265" spans="2:8" x14ac:dyDescent="0.25">
      <c r="B265" s="62" t="s">
        <v>332</v>
      </c>
      <c r="C265" s="63">
        <v>705</v>
      </c>
      <c r="D265" s="63">
        <v>0</v>
      </c>
      <c r="E265" s="64">
        <v>25</v>
      </c>
      <c r="F265" s="21">
        <f t="shared" si="8"/>
        <v>705</v>
      </c>
      <c r="G265" s="56">
        <f t="shared" si="9"/>
        <v>5.7989134234563992E-4</v>
      </c>
      <c r="H265" s="58">
        <f>SUM($G$5:G265)</f>
        <v>0.94981513393022388</v>
      </c>
    </row>
    <row r="266" spans="2:8" x14ac:dyDescent="0.25">
      <c r="B266" s="62" t="s">
        <v>337</v>
      </c>
      <c r="C266" s="63">
        <v>0</v>
      </c>
      <c r="D266" s="63">
        <v>701</v>
      </c>
      <c r="E266" s="64">
        <v>22</v>
      </c>
      <c r="F266" s="21">
        <f t="shared" si="8"/>
        <v>701</v>
      </c>
      <c r="G266" s="56">
        <f t="shared" si="9"/>
        <v>5.7660117870112567E-4</v>
      </c>
      <c r="H266" s="58">
        <f>SUM($G$5:G266)</f>
        <v>0.95039173510892505</v>
      </c>
    </row>
    <row r="267" spans="2:8" x14ac:dyDescent="0.25">
      <c r="B267" s="62" t="s">
        <v>330</v>
      </c>
      <c r="C267" s="63">
        <v>0</v>
      </c>
      <c r="D267" s="63">
        <v>693</v>
      </c>
      <c r="E267" s="64">
        <v>19</v>
      </c>
      <c r="F267" s="21">
        <f t="shared" si="8"/>
        <v>693</v>
      </c>
      <c r="G267" s="56">
        <f t="shared" si="9"/>
        <v>5.7002085141209715E-4</v>
      </c>
      <c r="H267" s="58">
        <f>SUM($G$5:G267)</f>
        <v>0.95096175596033716</v>
      </c>
    </row>
    <row r="268" spans="2:8" x14ac:dyDescent="0.25">
      <c r="B268" s="62" t="s">
        <v>326</v>
      </c>
      <c r="C268" s="63">
        <v>161</v>
      </c>
      <c r="D268" s="63">
        <v>524</v>
      </c>
      <c r="E268" s="64">
        <v>13</v>
      </c>
      <c r="F268" s="21">
        <f t="shared" si="8"/>
        <v>685</v>
      </c>
      <c r="G268" s="56">
        <f t="shared" si="9"/>
        <v>5.6344052412306853E-4</v>
      </c>
      <c r="H268" s="58">
        <f>SUM($G$5:G268)</f>
        <v>0.95152519648446021</v>
      </c>
    </row>
    <row r="269" spans="2:8" x14ac:dyDescent="0.25">
      <c r="B269" s="62" t="s">
        <v>320</v>
      </c>
      <c r="C269" s="63">
        <v>0</v>
      </c>
      <c r="D269" s="63">
        <v>680</v>
      </c>
      <c r="E269" s="64">
        <v>25</v>
      </c>
      <c r="F269" s="21">
        <f t="shared" si="8"/>
        <v>680</v>
      </c>
      <c r="G269" s="56">
        <f t="shared" si="9"/>
        <v>5.5932781956742573E-4</v>
      </c>
      <c r="H269" s="58">
        <f>SUM($G$5:G269)</f>
        <v>0.95208452430402768</v>
      </c>
    </row>
    <row r="270" spans="2:8" x14ac:dyDescent="0.25">
      <c r="B270" s="62" t="s">
        <v>337</v>
      </c>
      <c r="C270" s="63">
        <v>0</v>
      </c>
      <c r="D270" s="63">
        <v>674</v>
      </c>
      <c r="E270" s="64">
        <v>37</v>
      </c>
      <c r="F270" s="21">
        <f t="shared" si="8"/>
        <v>674</v>
      </c>
      <c r="G270" s="56">
        <f t="shared" si="9"/>
        <v>5.5439257410065429E-4</v>
      </c>
      <c r="H270" s="58">
        <f>SUM($G$5:G270)</f>
        <v>0.95263891687812829</v>
      </c>
    </row>
    <row r="271" spans="2:8" x14ac:dyDescent="0.25">
      <c r="B271" s="62" t="s">
        <v>330</v>
      </c>
      <c r="C271" s="63">
        <v>0</v>
      </c>
      <c r="D271" s="63">
        <v>667</v>
      </c>
      <c r="E271" s="64">
        <v>29</v>
      </c>
      <c r="F271" s="21">
        <f t="shared" si="8"/>
        <v>667</v>
      </c>
      <c r="G271" s="56">
        <f t="shared" si="9"/>
        <v>5.4863478772275431E-4</v>
      </c>
      <c r="H271" s="58">
        <f>SUM($G$5:G271)</f>
        <v>0.95318755166585101</v>
      </c>
    </row>
    <row r="272" spans="2:8" x14ac:dyDescent="0.25">
      <c r="B272" s="62" t="s">
        <v>335</v>
      </c>
      <c r="C272" s="63">
        <v>663</v>
      </c>
      <c r="D272" s="63">
        <v>0</v>
      </c>
      <c r="E272" s="64">
        <v>19</v>
      </c>
      <c r="F272" s="21">
        <f t="shared" si="8"/>
        <v>663</v>
      </c>
      <c r="G272" s="56">
        <f t="shared" si="9"/>
        <v>5.4534462407824006E-4</v>
      </c>
      <c r="H272" s="58">
        <f>SUM($G$5:G272)</f>
        <v>0.9537328962899293</v>
      </c>
    </row>
    <row r="273" spans="2:8" x14ac:dyDescent="0.25">
      <c r="B273" s="62" t="s">
        <v>330</v>
      </c>
      <c r="C273" s="63">
        <v>0</v>
      </c>
      <c r="D273" s="63">
        <v>660</v>
      </c>
      <c r="E273" s="64">
        <v>17</v>
      </c>
      <c r="F273" s="21">
        <f t="shared" si="8"/>
        <v>660</v>
      </c>
      <c r="G273" s="56">
        <f t="shared" si="9"/>
        <v>5.4287700134485434E-4</v>
      </c>
      <c r="H273" s="58">
        <f>SUM($G$5:G273)</f>
        <v>0.95427577329127411</v>
      </c>
    </row>
    <row r="274" spans="2:8" x14ac:dyDescent="0.25">
      <c r="B274" s="62" t="s">
        <v>330</v>
      </c>
      <c r="C274" s="63">
        <v>0</v>
      </c>
      <c r="D274" s="63">
        <v>659</v>
      </c>
      <c r="E274" s="64">
        <v>19</v>
      </c>
      <c r="F274" s="21">
        <f t="shared" si="8"/>
        <v>659</v>
      </c>
      <c r="G274" s="56">
        <f t="shared" si="9"/>
        <v>5.420544604337258E-4</v>
      </c>
      <c r="H274" s="58">
        <f>SUM($G$5:G274)</f>
        <v>0.95481782775170787</v>
      </c>
    </row>
    <row r="275" spans="2:8" x14ac:dyDescent="0.25">
      <c r="B275" s="62" t="s">
        <v>320</v>
      </c>
      <c r="C275" s="63">
        <v>0</v>
      </c>
      <c r="D275" s="63">
        <v>656</v>
      </c>
      <c r="E275" s="64">
        <v>37</v>
      </c>
      <c r="F275" s="21">
        <f t="shared" si="8"/>
        <v>656</v>
      </c>
      <c r="G275" s="56">
        <f t="shared" si="9"/>
        <v>5.3958683770034008E-4</v>
      </c>
      <c r="H275" s="58">
        <f>SUM($G$5:G275)</f>
        <v>0.95535741458940826</v>
      </c>
    </row>
    <row r="276" spans="2:8" x14ac:dyDescent="0.25">
      <c r="B276" s="62" t="s">
        <v>320</v>
      </c>
      <c r="C276" s="63">
        <v>651</v>
      </c>
      <c r="D276" s="63">
        <v>0</v>
      </c>
      <c r="E276" s="64">
        <v>37</v>
      </c>
      <c r="F276" s="21">
        <f t="shared" si="8"/>
        <v>651</v>
      </c>
      <c r="G276" s="56">
        <f t="shared" si="9"/>
        <v>5.3547413314469728E-4</v>
      </c>
      <c r="H276" s="58">
        <f>SUM($G$5:G276)</f>
        <v>0.95589288872255296</v>
      </c>
    </row>
    <row r="277" spans="2:8" x14ac:dyDescent="0.25">
      <c r="B277" s="62" t="s">
        <v>337</v>
      </c>
      <c r="C277" s="63">
        <v>109</v>
      </c>
      <c r="D277" s="63">
        <v>540</v>
      </c>
      <c r="E277" s="64">
        <v>37</v>
      </c>
      <c r="F277" s="21">
        <f t="shared" si="8"/>
        <v>649</v>
      </c>
      <c r="G277" s="56">
        <f t="shared" si="9"/>
        <v>5.338290513224401E-4</v>
      </c>
      <c r="H277" s="58">
        <f>SUM($G$5:G277)</f>
        <v>0.95642671777387545</v>
      </c>
    </row>
    <row r="278" spans="2:8" x14ac:dyDescent="0.25">
      <c r="B278" s="62" t="s">
        <v>330</v>
      </c>
      <c r="C278" s="63">
        <v>0</v>
      </c>
      <c r="D278" s="63">
        <v>648</v>
      </c>
      <c r="E278" s="64">
        <v>15</v>
      </c>
      <c r="F278" s="21">
        <f t="shared" si="8"/>
        <v>648</v>
      </c>
      <c r="G278" s="56">
        <f t="shared" si="9"/>
        <v>5.3300651041131156E-4</v>
      </c>
      <c r="H278" s="58">
        <f>SUM($G$5:G278)</f>
        <v>0.95695972428428677</v>
      </c>
    </row>
    <row r="279" spans="2:8" x14ac:dyDescent="0.25">
      <c r="B279" s="62" t="s">
        <v>337</v>
      </c>
      <c r="C279" s="63">
        <v>646</v>
      </c>
      <c r="D279" s="63">
        <v>0</v>
      </c>
      <c r="E279" s="64">
        <v>25</v>
      </c>
      <c r="F279" s="21">
        <f t="shared" si="8"/>
        <v>646</v>
      </c>
      <c r="G279" s="56">
        <f t="shared" si="9"/>
        <v>5.3136142858905449E-4</v>
      </c>
      <c r="H279" s="58">
        <f>SUM($G$5:G279)</f>
        <v>0.95749108571287578</v>
      </c>
    </row>
    <row r="280" spans="2:8" x14ac:dyDescent="0.25">
      <c r="B280" s="62" t="s">
        <v>341</v>
      </c>
      <c r="C280" s="63">
        <v>644</v>
      </c>
      <c r="D280" s="63">
        <v>0</v>
      </c>
      <c r="E280" s="64">
        <v>13</v>
      </c>
      <c r="F280" s="21">
        <f t="shared" si="8"/>
        <v>644</v>
      </c>
      <c r="G280" s="56">
        <f t="shared" si="9"/>
        <v>5.2971634676679731E-4</v>
      </c>
      <c r="H280" s="58">
        <f>SUM($G$5:G280)</f>
        <v>0.95802080205964257</v>
      </c>
    </row>
    <row r="281" spans="2:8" x14ac:dyDescent="0.25">
      <c r="B281" s="62" t="s">
        <v>320</v>
      </c>
      <c r="C281" s="63">
        <v>0</v>
      </c>
      <c r="D281" s="63">
        <v>643</v>
      </c>
      <c r="E281" s="64">
        <v>19</v>
      </c>
      <c r="F281" s="21">
        <f t="shared" si="8"/>
        <v>643</v>
      </c>
      <c r="G281" s="56">
        <f t="shared" si="9"/>
        <v>5.2889380585566877E-4</v>
      </c>
      <c r="H281" s="58">
        <f>SUM($G$5:G281)</f>
        <v>0.95854969586549821</v>
      </c>
    </row>
    <row r="282" spans="2:8" x14ac:dyDescent="0.25">
      <c r="B282" s="62" t="s">
        <v>326</v>
      </c>
      <c r="C282" s="63">
        <v>642</v>
      </c>
      <c r="D282" s="63">
        <v>0</v>
      </c>
      <c r="E282" s="64">
        <v>13</v>
      </c>
      <c r="F282" s="21">
        <f t="shared" si="8"/>
        <v>642</v>
      </c>
      <c r="G282" s="56">
        <f t="shared" si="9"/>
        <v>5.2807126494454023E-4</v>
      </c>
      <c r="H282" s="58">
        <f>SUM($G$5:G282)</f>
        <v>0.95907776713044279</v>
      </c>
    </row>
    <row r="283" spans="2:8" x14ac:dyDescent="0.25">
      <c r="B283" s="62" t="s">
        <v>330</v>
      </c>
      <c r="C283" s="63">
        <v>0</v>
      </c>
      <c r="D283" s="63">
        <v>637</v>
      </c>
      <c r="E283" s="64">
        <v>13</v>
      </c>
      <c r="F283" s="21">
        <f t="shared" si="8"/>
        <v>637</v>
      </c>
      <c r="G283" s="56">
        <f t="shared" si="9"/>
        <v>5.2395856038889733E-4</v>
      </c>
      <c r="H283" s="58">
        <f>SUM($G$5:G283)</f>
        <v>0.95960172569083169</v>
      </c>
    </row>
    <row r="284" spans="2:8" x14ac:dyDescent="0.25">
      <c r="B284" s="62" t="s">
        <v>326</v>
      </c>
      <c r="C284" s="63">
        <v>0</v>
      </c>
      <c r="D284" s="63">
        <v>636</v>
      </c>
      <c r="E284" s="64">
        <v>22</v>
      </c>
      <c r="F284" s="21">
        <f t="shared" si="8"/>
        <v>636</v>
      </c>
      <c r="G284" s="56">
        <f t="shared" si="9"/>
        <v>5.2313601947776879E-4</v>
      </c>
      <c r="H284" s="58">
        <f>SUM($G$5:G284)</f>
        <v>0.96012486171030942</v>
      </c>
    </row>
    <row r="285" spans="2:8" x14ac:dyDescent="0.25">
      <c r="B285" s="62" t="s">
        <v>338</v>
      </c>
      <c r="C285" s="63">
        <v>0</v>
      </c>
      <c r="D285" s="63">
        <v>626</v>
      </c>
      <c r="E285" s="64">
        <v>43</v>
      </c>
      <c r="F285" s="21">
        <f t="shared" si="8"/>
        <v>626</v>
      </c>
      <c r="G285" s="56">
        <f t="shared" si="9"/>
        <v>5.1491061036648309E-4</v>
      </c>
      <c r="H285" s="58">
        <f>SUM($G$5:G285)</f>
        <v>0.96063977232067588</v>
      </c>
    </row>
    <row r="286" spans="2:8" x14ac:dyDescent="0.25">
      <c r="B286" s="62" t="s">
        <v>330</v>
      </c>
      <c r="C286" s="63">
        <v>396</v>
      </c>
      <c r="D286" s="63">
        <v>228</v>
      </c>
      <c r="E286" s="64">
        <v>13</v>
      </c>
      <c r="F286" s="21">
        <f t="shared" si="8"/>
        <v>624</v>
      </c>
      <c r="G286" s="56">
        <f t="shared" si="9"/>
        <v>5.1326552854422602E-4</v>
      </c>
      <c r="H286" s="58">
        <f>SUM($G$5:G286)</f>
        <v>0.96115303784922013</v>
      </c>
    </row>
    <row r="287" spans="2:8" x14ac:dyDescent="0.25">
      <c r="B287" s="62" t="s">
        <v>337</v>
      </c>
      <c r="C287" s="63">
        <v>0</v>
      </c>
      <c r="D287" s="63">
        <v>612</v>
      </c>
      <c r="E287" s="64">
        <v>49</v>
      </c>
      <c r="F287" s="21">
        <f t="shared" si="8"/>
        <v>612</v>
      </c>
      <c r="G287" s="56">
        <f t="shared" si="9"/>
        <v>5.0339503761068314E-4</v>
      </c>
      <c r="H287" s="58">
        <f>SUM($G$5:G287)</f>
        <v>0.96165643288683078</v>
      </c>
    </row>
    <row r="288" spans="2:8" x14ac:dyDescent="0.25">
      <c r="B288" s="62" t="s">
        <v>338</v>
      </c>
      <c r="C288" s="63">
        <v>0</v>
      </c>
      <c r="D288" s="63">
        <v>609</v>
      </c>
      <c r="E288" s="64">
        <v>31</v>
      </c>
      <c r="F288" s="21">
        <f t="shared" si="8"/>
        <v>609</v>
      </c>
      <c r="G288" s="56">
        <f t="shared" si="9"/>
        <v>5.0092741487729742E-4</v>
      </c>
      <c r="H288" s="58">
        <f>SUM($G$5:G288)</f>
        <v>0.96215736030170806</v>
      </c>
    </row>
    <row r="289" spans="2:8" x14ac:dyDescent="0.25">
      <c r="B289" s="62" t="s">
        <v>337</v>
      </c>
      <c r="C289" s="63">
        <v>0</v>
      </c>
      <c r="D289" s="63">
        <v>609</v>
      </c>
      <c r="E289" s="64">
        <v>37</v>
      </c>
      <c r="F289" s="21">
        <f t="shared" si="8"/>
        <v>609</v>
      </c>
      <c r="G289" s="56">
        <f t="shared" si="9"/>
        <v>5.0092741487729742E-4</v>
      </c>
      <c r="H289" s="58">
        <f>SUM($G$5:G289)</f>
        <v>0.96265828771658535</v>
      </c>
    </row>
    <row r="290" spans="2:8" x14ac:dyDescent="0.25">
      <c r="B290" s="62" t="s">
        <v>337</v>
      </c>
      <c r="C290" s="63">
        <v>0</v>
      </c>
      <c r="D290" s="63">
        <v>607</v>
      </c>
      <c r="E290" s="64">
        <v>37</v>
      </c>
      <c r="F290" s="21">
        <f t="shared" si="8"/>
        <v>607</v>
      </c>
      <c r="G290" s="56">
        <f t="shared" si="9"/>
        <v>4.9928233305504034E-4</v>
      </c>
      <c r="H290" s="58">
        <f>SUM($G$5:G290)</f>
        <v>0.96315757004964042</v>
      </c>
    </row>
    <row r="291" spans="2:8" x14ac:dyDescent="0.25">
      <c r="B291" s="62" t="s">
        <v>330</v>
      </c>
      <c r="C291" s="63">
        <v>0</v>
      </c>
      <c r="D291" s="63">
        <v>605</v>
      </c>
      <c r="E291" s="64">
        <v>37</v>
      </c>
      <c r="F291" s="21">
        <f t="shared" si="8"/>
        <v>605</v>
      </c>
      <c r="G291" s="56">
        <f t="shared" si="9"/>
        <v>4.9763725123278316E-4</v>
      </c>
      <c r="H291" s="58">
        <f>SUM($G$5:G291)</f>
        <v>0.96365520730087317</v>
      </c>
    </row>
    <row r="292" spans="2:8" x14ac:dyDescent="0.25">
      <c r="B292" s="62" t="s">
        <v>341</v>
      </c>
      <c r="C292" s="63">
        <v>0</v>
      </c>
      <c r="D292" s="63">
        <v>603</v>
      </c>
      <c r="E292" s="64">
        <v>13</v>
      </c>
      <c r="F292" s="21">
        <f t="shared" si="8"/>
        <v>603</v>
      </c>
      <c r="G292" s="56">
        <f t="shared" si="9"/>
        <v>4.9599216941052608E-4</v>
      </c>
      <c r="H292" s="58">
        <f>SUM($G$5:G292)</f>
        <v>0.96415119947028372</v>
      </c>
    </row>
    <row r="293" spans="2:8" x14ac:dyDescent="0.25">
      <c r="B293" s="62" t="s">
        <v>330</v>
      </c>
      <c r="C293" s="63">
        <v>461</v>
      </c>
      <c r="D293" s="63">
        <v>140</v>
      </c>
      <c r="E293" s="64">
        <v>19</v>
      </c>
      <c r="F293" s="21">
        <f t="shared" si="8"/>
        <v>601</v>
      </c>
      <c r="G293" s="56">
        <f t="shared" si="9"/>
        <v>4.943470875882689E-4</v>
      </c>
      <c r="H293" s="58">
        <f>SUM($G$5:G293)</f>
        <v>0.96464554655787194</v>
      </c>
    </row>
    <row r="294" spans="2:8" x14ac:dyDescent="0.25">
      <c r="B294" s="62" t="s">
        <v>320</v>
      </c>
      <c r="C294" s="63">
        <v>0</v>
      </c>
      <c r="D294" s="63">
        <v>596</v>
      </c>
      <c r="E294" s="64">
        <v>13</v>
      </c>
      <c r="F294" s="21">
        <f t="shared" si="8"/>
        <v>596</v>
      </c>
      <c r="G294" s="56">
        <f t="shared" si="9"/>
        <v>4.9023438303262611E-4</v>
      </c>
      <c r="H294" s="58">
        <f>SUM($G$5:G294)</f>
        <v>0.96513578094090458</v>
      </c>
    </row>
    <row r="295" spans="2:8" x14ac:dyDescent="0.25">
      <c r="B295" s="62" t="s">
        <v>320</v>
      </c>
      <c r="C295" s="63">
        <v>586</v>
      </c>
      <c r="D295" s="63">
        <v>0</v>
      </c>
      <c r="E295" s="64">
        <v>13</v>
      </c>
      <c r="F295" s="21">
        <f t="shared" si="8"/>
        <v>586</v>
      </c>
      <c r="G295" s="56">
        <f t="shared" si="9"/>
        <v>4.8200897392134041E-4</v>
      </c>
      <c r="H295" s="58">
        <f>SUM($G$5:G295)</f>
        <v>0.96561778991482594</v>
      </c>
    </row>
    <row r="296" spans="2:8" x14ac:dyDescent="0.25">
      <c r="B296" s="62" t="s">
        <v>330</v>
      </c>
      <c r="C296" s="63">
        <v>122</v>
      </c>
      <c r="D296" s="63">
        <v>460</v>
      </c>
      <c r="E296" s="64">
        <v>37</v>
      </c>
      <c r="F296" s="21">
        <f t="shared" si="8"/>
        <v>582</v>
      </c>
      <c r="G296" s="56">
        <f t="shared" si="9"/>
        <v>4.7871881027682615E-4</v>
      </c>
      <c r="H296" s="58">
        <f>SUM($G$5:G296)</f>
        <v>0.96609650872510278</v>
      </c>
    </row>
    <row r="297" spans="2:8" x14ac:dyDescent="0.25">
      <c r="B297" s="62" t="s">
        <v>330</v>
      </c>
      <c r="C297" s="63">
        <v>580</v>
      </c>
      <c r="D297" s="63">
        <v>0</v>
      </c>
      <c r="E297" s="64">
        <v>11</v>
      </c>
      <c r="F297" s="21">
        <f t="shared" si="8"/>
        <v>580</v>
      </c>
      <c r="G297" s="56">
        <f t="shared" si="9"/>
        <v>4.7707372845456902E-4</v>
      </c>
      <c r="H297" s="58">
        <f>SUM($G$5:G297)</f>
        <v>0.9665735824535574</v>
      </c>
    </row>
    <row r="298" spans="2:8" x14ac:dyDescent="0.25">
      <c r="B298" s="62" t="s">
        <v>330</v>
      </c>
      <c r="C298" s="63">
        <v>0</v>
      </c>
      <c r="D298" s="63">
        <v>579</v>
      </c>
      <c r="E298" s="64">
        <v>22</v>
      </c>
      <c r="F298" s="21">
        <f t="shared" si="8"/>
        <v>579</v>
      </c>
      <c r="G298" s="56">
        <f t="shared" si="9"/>
        <v>4.7625118754344043E-4</v>
      </c>
      <c r="H298" s="58">
        <f>SUM($G$5:G298)</f>
        <v>0.96704983364110086</v>
      </c>
    </row>
    <row r="299" spans="2:8" x14ac:dyDescent="0.25">
      <c r="B299" s="62" t="s">
        <v>320</v>
      </c>
      <c r="C299" s="63">
        <v>0</v>
      </c>
      <c r="D299" s="63">
        <v>576</v>
      </c>
      <c r="E299" s="64">
        <v>7</v>
      </c>
      <c r="F299" s="21">
        <f t="shared" si="8"/>
        <v>576</v>
      </c>
      <c r="G299" s="56">
        <f t="shared" si="9"/>
        <v>4.7378356481005476E-4</v>
      </c>
      <c r="H299" s="58">
        <f>SUM($G$5:G299)</f>
        <v>0.96752361720591096</v>
      </c>
    </row>
    <row r="300" spans="2:8" x14ac:dyDescent="0.25">
      <c r="B300" s="62" t="s">
        <v>335</v>
      </c>
      <c r="C300" s="63">
        <v>0</v>
      </c>
      <c r="D300" s="63">
        <v>565</v>
      </c>
      <c r="E300" s="64">
        <v>19</v>
      </c>
      <c r="F300" s="21">
        <f t="shared" si="8"/>
        <v>565</v>
      </c>
      <c r="G300" s="56">
        <f t="shared" si="9"/>
        <v>4.6473561478764048E-4</v>
      </c>
      <c r="H300" s="58">
        <f>SUM($G$5:G300)</f>
        <v>0.96798835282069862</v>
      </c>
    </row>
    <row r="301" spans="2:8" x14ac:dyDescent="0.25">
      <c r="B301" s="62" t="s">
        <v>320</v>
      </c>
      <c r="C301" s="63">
        <v>0</v>
      </c>
      <c r="D301" s="63">
        <v>552</v>
      </c>
      <c r="E301" s="64">
        <v>13</v>
      </c>
      <c r="F301" s="21">
        <f t="shared" si="8"/>
        <v>552</v>
      </c>
      <c r="G301" s="56">
        <f t="shared" si="9"/>
        <v>4.5404258294296911E-4</v>
      </c>
      <c r="H301" s="58">
        <f>SUM($G$5:G301)</f>
        <v>0.96844239540364163</v>
      </c>
    </row>
    <row r="302" spans="2:8" x14ac:dyDescent="0.25">
      <c r="B302" s="62" t="s">
        <v>320</v>
      </c>
      <c r="C302" s="63">
        <v>0</v>
      </c>
      <c r="D302" s="63">
        <v>552</v>
      </c>
      <c r="E302" s="64">
        <v>25</v>
      </c>
      <c r="F302" s="21">
        <f t="shared" si="8"/>
        <v>552</v>
      </c>
      <c r="G302" s="56">
        <f t="shared" si="9"/>
        <v>4.5404258294296911E-4</v>
      </c>
      <c r="H302" s="58">
        <f>SUM($G$5:G302)</f>
        <v>0.96889643798658465</v>
      </c>
    </row>
    <row r="303" spans="2:8" x14ac:dyDescent="0.25">
      <c r="B303" s="62" t="s">
        <v>330</v>
      </c>
      <c r="C303" s="63">
        <v>0</v>
      </c>
      <c r="D303" s="63">
        <v>547</v>
      </c>
      <c r="E303" s="64">
        <v>13</v>
      </c>
      <c r="F303" s="21">
        <f t="shared" si="8"/>
        <v>547</v>
      </c>
      <c r="G303" s="56">
        <f t="shared" si="9"/>
        <v>4.4992987838732632E-4</v>
      </c>
      <c r="H303" s="58">
        <f>SUM($G$5:G303)</f>
        <v>0.96934636786497197</v>
      </c>
    </row>
    <row r="304" spans="2:8" x14ac:dyDescent="0.25">
      <c r="B304" s="62" t="s">
        <v>330</v>
      </c>
      <c r="C304" s="63">
        <v>332</v>
      </c>
      <c r="D304" s="63">
        <v>214</v>
      </c>
      <c r="E304" s="64">
        <v>25</v>
      </c>
      <c r="F304" s="21">
        <f t="shared" si="8"/>
        <v>546</v>
      </c>
      <c r="G304" s="56">
        <f t="shared" si="9"/>
        <v>4.4910733747619773E-4</v>
      </c>
      <c r="H304" s="58">
        <f>SUM($G$5:G304)</f>
        <v>0.96979547520244813</v>
      </c>
    </row>
    <row r="305" spans="2:8" x14ac:dyDescent="0.25">
      <c r="B305" s="62" t="s">
        <v>326</v>
      </c>
      <c r="C305" s="63">
        <v>0</v>
      </c>
      <c r="D305" s="63">
        <v>544</v>
      </c>
      <c r="E305" s="64">
        <v>19</v>
      </c>
      <c r="F305" s="21">
        <f t="shared" si="8"/>
        <v>544</v>
      </c>
      <c r="G305" s="56">
        <f t="shared" si="9"/>
        <v>4.474622556539406E-4</v>
      </c>
      <c r="H305" s="58">
        <f>SUM($G$5:G305)</f>
        <v>0.97024293745810208</v>
      </c>
    </row>
    <row r="306" spans="2:8" x14ac:dyDescent="0.25">
      <c r="B306" s="62" t="s">
        <v>330</v>
      </c>
      <c r="C306" s="63">
        <v>0</v>
      </c>
      <c r="D306" s="63">
        <v>544</v>
      </c>
      <c r="E306" s="64">
        <v>25</v>
      </c>
      <c r="F306" s="21">
        <f t="shared" si="8"/>
        <v>544</v>
      </c>
      <c r="G306" s="56">
        <f t="shared" si="9"/>
        <v>4.474622556539406E-4</v>
      </c>
      <c r="H306" s="58">
        <f>SUM($G$5:G306)</f>
        <v>0.97069039971375604</v>
      </c>
    </row>
    <row r="307" spans="2:8" x14ac:dyDescent="0.25">
      <c r="B307" s="62" t="s">
        <v>330</v>
      </c>
      <c r="C307" s="63">
        <v>0</v>
      </c>
      <c r="D307" s="63">
        <v>541</v>
      </c>
      <c r="E307" s="64">
        <v>19</v>
      </c>
      <c r="F307" s="21">
        <f t="shared" si="8"/>
        <v>541</v>
      </c>
      <c r="G307" s="56">
        <f t="shared" si="9"/>
        <v>4.4499463292055488E-4</v>
      </c>
      <c r="H307" s="58">
        <f>SUM($G$5:G307)</f>
        <v>0.97113539434667662</v>
      </c>
    </row>
    <row r="308" spans="2:8" x14ac:dyDescent="0.25">
      <c r="B308" s="62" t="s">
        <v>326</v>
      </c>
      <c r="C308" s="63">
        <v>0</v>
      </c>
      <c r="D308" s="63">
        <v>538</v>
      </c>
      <c r="E308" s="64">
        <v>25</v>
      </c>
      <c r="F308" s="21">
        <f t="shared" si="8"/>
        <v>538</v>
      </c>
      <c r="G308" s="56">
        <f t="shared" si="9"/>
        <v>4.4252701018716921E-4</v>
      </c>
      <c r="H308" s="58">
        <f>SUM($G$5:G308)</f>
        <v>0.97157792135686383</v>
      </c>
    </row>
    <row r="309" spans="2:8" x14ac:dyDescent="0.25">
      <c r="B309" s="62" t="s">
        <v>335</v>
      </c>
      <c r="C309" s="63">
        <v>0</v>
      </c>
      <c r="D309" s="63">
        <v>533</v>
      </c>
      <c r="E309" s="64">
        <v>14</v>
      </c>
      <c r="F309" s="21">
        <f t="shared" si="8"/>
        <v>533</v>
      </c>
      <c r="G309" s="56">
        <f t="shared" si="9"/>
        <v>4.3841430563152636E-4</v>
      </c>
      <c r="H309" s="58">
        <f>SUM($G$5:G309)</f>
        <v>0.97201633566249535</v>
      </c>
    </row>
    <row r="310" spans="2:8" x14ac:dyDescent="0.25">
      <c r="B310" s="62" t="s">
        <v>330</v>
      </c>
      <c r="C310" s="63">
        <v>0</v>
      </c>
      <c r="D310" s="63">
        <v>531</v>
      </c>
      <c r="E310" s="64">
        <v>13</v>
      </c>
      <c r="F310" s="21">
        <f t="shared" si="8"/>
        <v>531</v>
      </c>
      <c r="G310" s="56">
        <f t="shared" si="9"/>
        <v>4.3676922380926923E-4</v>
      </c>
      <c r="H310" s="58">
        <f>SUM($G$5:G310)</f>
        <v>0.97245310488630465</v>
      </c>
    </row>
    <row r="311" spans="2:8" x14ac:dyDescent="0.25">
      <c r="B311" s="62" t="s">
        <v>339</v>
      </c>
      <c r="C311" s="63">
        <v>0</v>
      </c>
      <c r="D311" s="63">
        <v>523</v>
      </c>
      <c r="E311" s="64">
        <v>37</v>
      </c>
      <c r="F311" s="21">
        <f t="shared" si="8"/>
        <v>523</v>
      </c>
      <c r="G311" s="56">
        <f t="shared" si="9"/>
        <v>4.3018889652024066E-4</v>
      </c>
      <c r="H311" s="58">
        <f>SUM($G$5:G311)</f>
        <v>0.9728832937828249</v>
      </c>
    </row>
    <row r="312" spans="2:8" x14ac:dyDescent="0.25">
      <c r="B312" s="62" t="s">
        <v>320</v>
      </c>
      <c r="C312" s="63">
        <v>0</v>
      </c>
      <c r="D312" s="63">
        <v>519</v>
      </c>
      <c r="E312" s="64">
        <v>31</v>
      </c>
      <c r="F312" s="21">
        <f t="shared" si="8"/>
        <v>519</v>
      </c>
      <c r="G312" s="56">
        <f t="shared" si="9"/>
        <v>4.2689873287572641E-4</v>
      </c>
      <c r="H312" s="58">
        <f>SUM($G$5:G312)</f>
        <v>0.97331019251570061</v>
      </c>
    </row>
    <row r="313" spans="2:8" x14ac:dyDescent="0.25">
      <c r="B313" s="62" t="s">
        <v>330</v>
      </c>
      <c r="C313" s="63">
        <v>0</v>
      </c>
      <c r="D313" s="63">
        <v>509</v>
      </c>
      <c r="E313" s="64">
        <v>16</v>
      </c>
      <c r="F313" s="21">
        <f t="shared" si="8"/>
        <v>509</v>
      </c>
      <c r="G313" s="56">
        <f t="shared" si="9"/>
        <v>4.1867332376444071E-4</v>
      </c>
      <c r="H313" s="58">
        <f>SUM($G$5:G313)</f>
        <v>0.97372886583946505</v>
      </c>
    </row>
    <row r="314" spans="2:8" x14ac:dyDescent="0.25">
      <c r="B314" s="62" t="s">
        <v>330</v>
      </c>
      <c r="C314" s="63">
        <v>0</v>
      </c>
      <c r="D314" s="63">
        <v>508</v>
      </c>
      <c r="E314" s="64">
        <v>13</v>
      </c>
      <c r="F314" s="21">
        <f t="shared" si="8"/>
        <v>508</v>
      </c>
      <c r="G314" s="56">
        <f t="shared" si="9"/>
        <v>4.1785078285331217E-4</v>
      </c>
      <c r="H314" s="58">
        <f>SUM($G$5:G314)</f>
        <v>0.97414671662231833</v>
      </c>
    </row>
    <row r="315" spans="2:8" x14ac:dyDescent="0.25">
      <c r="B315" s="62" t="s">
        <v>326</v>
      </c>
      <c r="C315" s="63">
        <v>0</v>
      </c>
      <c r="D315" s="63">
        <v>506</v>
      </c>
      <c r="E315" s="64">
        <v>25</v>
      </c>
      <c r="F315" s="21">
        <f t="shared" si="8"/>
        <v>506</v>
      </c>
      <c r="G315" s="56">
        <f t="shared" si="9"/>
        <v>4.1620570103105504E-4</v>
      </c>
      <c r="H315" s="58">
        <f>SUM($G$5:G315)</f>
        <v>0.9745629223233494</v>
      </c>
    </row>
    <row r="316" spans="2:8" x14ac:dyDescent="0.25">
      <c r="B316" s="62" t="s">
        <v>320</v>
      </c>
      <c r="C316" s="63">
        <v>0</v>
      </c>
      <c r="D316" s="63">
        <v>503</v>
      </c>
      <c r="E316" s="64">
        <v>13</v>
      </c>
      <c r="F316" s="21">
        <f t="shared" si="8"/>
        <v>503</v>
      </c>
      <c r="G316" s="56">
        <f t="shared" si="9"/>
        <v>4.1373807829766932E-4</v>
      </c>
      <c r="H316" s="58">
        <f>SUM($G$5:G316)</f>
        <v>0.9749766604016471</v>
      </c>
    </row>
    <row r="317" spans="2:8" x14ac:dyDescent="0.25">
      <c r="B317" s="62" t="s">
        <v>335</v>
      </c>
      <c r="C317" s="63">
        <v>0</v>
      </c>
      <c r="D317" s="63">
        <v>500</v>
      </c>
      <c r="E317" s="64">
        <v>25</v>
      </c>
      <c r="F317" s="21">
        <f t="shared" si="8"/>
        <v>500</v>
      </c>
      <c r="G317" s="56">
        <f t="shared" si="9"/>
        <v>4.1127045556428366E-4</v>
      </c>
      <c r="H317" s="58">
        <f>SUM($G$5:G317)</f>
        <v>0.97538793085721143</v>
      </c>
    </row>
    <row r="318" spans="2:8" x14ac:dyDescent="0.25">
      <c r="B318" s="62" t="s">
        <v>330</v>
      </c>
      <c r="C318" s="63">
        <v>0</v>
      </c>
      <c r="D318" s="63">
        <v>500</v>
      </c>
      <c r="E318" s="64">
        <v>28</v>
      </c>
      <c r="F318" s="21">
        <f t="shared" si="8"/>
        <v>500</v>
      </c>
      <c r="G318" s="56">
        <f t="shared" si="9"/>
        <v>4.1127045556428366E-4</v>
      </c>
      <c r="H318" s="58">
        <f>SUM($G$5:G318)</f>
        <v>0.97579920131277575</v>
      </c>
    </row>
    <row r="319" spans="2:8" x14ac:dyDescent="0.25">
      <c r="B319" s="62" t="s">
        <v>320</v>
      </c>
      <c r="C319" s="63">
        <v>497</v>
      </c>
      <c r="D319" s="63">
        <v>0</v>
      </c>
      <c r="E319" s="64">
        <v>7</v>
      </c>
      <c r="F319" s="21">
        <f t="shared" si="8"/>
        <v>497</v>
      </c>
      <c r="G319" s="56">
        <f t="shared" si="9"/>
        <v>4.0880283283089793E-4</v>
      </c>
      <c r="H319" s="58">
        <f>SUM($G$5:G319)</f>
        <v>0.9762080041456066</v>
      </c>
    </row>
    <row r="320" spans="2:8" x14ac:dyDescent="0.25">
      <c r="B320" s="62" t="s">
        <v>332</v>
      </c>
      <c r="C320" s="63">
        <v>0</v>
      </c>
      <c r="D320" s="63">
        <v>497</v>
      </c>
      <c r="E320" s="64">
        <v>41</v>
      </c>
      <c r="F320" s="21">
        <f t="shared" si="8"/>
        <v>497</v>
      </c>
      <c r="G320" s="56">
        <f t="shared" si="9"/>
        <v>4.0880283283089793E-4</v>
      </c>
      <c r="H320" s="58">
        <f>SUM($G$5:G320)</f>
        <v>0.97661680697843745</v>
      </c>
    </row>
    <row r="321" spans="2:8" x14ac:dyDescent="0.25">
      <c r="B321" s="62" t="s">
        <v>326</v>
      </c>
      <c r="C321" s="63">
        <v>0</v>
      </c>
      <c r="D321" s="63">
        <v>493</v>
      </c>
      <c r="E321" s="64">
        <v>13</v>
      </c>
      <c r="F321" s="21">
        <f t="shared" si="8"/>
        <v>493</v>
      </c>
      <c r="G321" s="56">
        <f t="shared" si="9"/>
        <v>4.0551266918638368E-4</v>
      </c>
      <c r="H321" s="58">
        <f>SUM($G$5:G321)</f>
        <v>0.97702231964762387</v>
      </c>
    </row>
    <row r="322" spans="2:8" x14ac:dyDescent="0.25">
      <c r="B322" s="62" t="s">
        <v>320</v>
      </c>
      <c r="C322" s="63">
        <v>0</v>
      </c>
      <c r="D322" s="63">
        <v>490</v>
      </c>
      <c r="E322" s="64">
        <v>5</v>
      </c>
      <c r="F322" s="21">
        <f t="shared" si="8"/>
        <v>490</v>
      </c>
      <c r="G322" s="56">
        <f t="shared" si="9"/>
        <v>4.0304504645299796E-4</v>
      </c>
      <c r="H322" s="58">
        <f>SUM($G$5:G322)</f>
        <v>0.97742536469407681</v>
      </c>
    </row>
    <row r="323" spans="2:8" x14ac:dyDescent="0.25">
      <c r="B323" s="62" t="s">
        <v>330</v>
      </c>
      <c r="C323" s="63">
        <v>0</v>
      </c>
      <c r="D323" s="63">
        <v>490</v>
      </c>
      <c r="E323" s="64">
        <v>13</v>
      </c>
      <c r="F323" s="21">
        <f t="shared" si="8"/>
        <v>490</v>
      </c>
      <c r="G323" s="56">
        <f t="shared" si="9"/>
        <v>4.0304504645299796E-4</v>
      </c>
      <c r="H323" s="58">
        <f>SUM($G$5:G323)</f>
        <v>0.97782840974052976</v>
      </c>
    </row>
    <row r="324" spans="2:8" x14ac:dyDescent="0.25">
      <c r="B324" s="62" t="s">
        <v>330</v>
      </c>
      <c r="C324" s="63">
        <v>0</v>
      </c>
      <c r="D324" s="63">
        <v>486</v>
      </c>
      <c r="E324" s="64">
        <v>12</v>
      </c>
      <c r="F324" s="21">
        <f t="shared" si="8"/>
        <v>486</v>
      </c>
      <c r="G324" s="56">
        <f t="shared" si="9"/>
        <v>3.997548828084837E-4</v>
      </c>
      <c r="H324" s="58">
        <f>SUM($G$5:G324)</f>
        <v>0.97822816462333828</v>
      </c>
    </row>
    <row r="325" spans="2:8" x14ac:dyDescent="0.25">
      <c r="B325" s="62" t="s">
        <v>320</v>
      </c>
      <c r="C325" s="63">
        <v>0</v>
      </c>
      <c r="D325" s="63">
        <v>485</v>
      </c>
      <c r="E325" s="64">
        <v>19</v>
      </c>
      <c r="F325" s="21">
        <f t="shared" ref="F325:F388" si="10">C325+D325</f>
        <v>485</v>
      </c>
      <c r="G325" s="56">
        <f t="shared" si="9"/>
        <v>3.9893234189735511E-4</v>
      </c>
      <c r="H325" s="58">
        <f>SUM($G$5:G325)</f>
        <v>0.97862709696523564</v>
      </c>
    </row>
    <row r="326" spans="2:8" x14ac:dyDescent="0.25">
      <c r="B326" s="62" t="s">
        <v>326</v>
      </c>
      <c r="C326" s="63">
        <v>0</v>
      </c>
      <c r="D326" s="63">
        <v>485</v>
      </c>
      <c r="E326" s="64">
        <v>37</v>
      </c>
      <c r="F326" s="21">
        <f t="shared" si="10"/>
        <v>485</v>
      </c>
      <c r="G326" s="56">
        <f t="shared" ref="G326:G389" si="11">F326/$F$430</f>
        <v>3.9893234189735511E-4</v>
      </c>
      <c r="H326" s="58">
        <f>SUM($G$5:G326)</f>
        <v>0.97902602930713301</v>
      </c>
    </row>
    <row r="327" spans="2:8" x14ac:dyDescent="0.25">
      <c r="B327" s="62" t="s">
        <v>330</v>
      </c>
      <c r="C327" s="63">
        <v>0</v>
      </c>
      <c r="D327" s="63">
        <v>483</v>
      </c>
      <c r="E327" s="64">
        <v>19</v>
      </c>
      <c r="F327" s="21">
        <f t="shared" si="10"/>
        <v>483</v>
      </c>
      <c r="G327" s="56">
        <f t="shared" si="11"/>
        <v>3.9728726007509798E-4</v>
      </c>
      <c r="H327" s="58">
        <f>SUM($G$5:G327)</f>
        <v>0.97942331656720816</v>
      </c>
    </row>
    <row r="328" spans="2:8" x14ac:dyDescent="0.25">
      <c r="B328" s="62" t="s">
        <v>326</v>
      </c>
      <c r="C328" s="63">
        <v>0</v>
      </c>
      <c r="D328" s="63">
        <v>479</v>
      </c>
      <c r="E328" s="64">
        <v>19</v>
      </c>
      <c r="F328" s="21">
        <f t="shared" si="10"/>
        <v>479</v>
      </c>
      <c r="G328" s="56">
        <f t="shared" si="11"/>
        <v>3.9399709643058372E-4</v>
      </c>
      <c r="H328" s="58">
        <f>SUM($G$5:G328)</f>
        <v>0.97981731366363878</v>
      </c>
    </row>
    <row r="329" spans="2:8" x14ac:dyDescent="0.25">
      <c r="B329" s="62" t="s">
        <v>338</v>
      </c>
      <c r="C329" s="63">
        <v>216</v>
      </c>
      <c r="D329" s="63">
        <v>262</v>
      </c>
      <c r="E329" s="64">
        <v>37</v>
      </c>
      <c r="F329" s="21">
        <f t="shared" si="10"/>
        <v>478</v>
      </c>
      <c r="G329" s="56">
        <f t="shared" si="11"/>
        <v>3.9317455551945513E-4</v>
      </c>
      <c r="H329" s="58">
        <f>SUM($G$5:G329)</f>
        <v>0.98021048821915824</v>
      </c>
    </row>
    <row r="330" spans="2:8" x14ac:dyDescent="0.25">
      <c r="B330" s="62" t="s">
        <v>320</v>
      </c>
      <c r="C330" s="63">
        <v>237</v>
      </c>
      <c r="D330" s="63">
        <v>236</v>
      </c>
      <c r="E330" s="64">
        <v>37</v>
      </c>
      <c r="F330" s="21">
        <f t="shared" si="10"/>
        <v>473</v>
      </c>
      <c r="G330" s="56">
        <f t="shared" si="11"/>
        <v>3.8906185096381234E-4</v>
      </c>
      <c r="H330" s="58">
        <f>SUM($G$5:G330)</f>
        <v>0.98059955007012201</v>
      </c>
    </row>
    <row r="331" spans="2:8" x14ac:dyDescent="0.25">
      <c r="B331" s="62" t="s">
        <v>332</v>
      </c>
      <c r="C331" s="63">
        <v>0</v>
      </c>
      <c r="D331" s="63">
        <v>471</v>
      </c>
      <c r="E331" s="64">
        <v>7</v>
      </c>
      <c r="F331" s="21">
        <f t="shared" si="10"/>
        <v>471</v>
      </c>
      <c r="G331" s="56">
        <f t="shared" si="11"/>
        <v>3.8741676914155515E-4</v>
      </c>
      <c r="H331" s="58">
        <f>SUM($G$5:G331)</f>
        <v>0.98098696683926356</v>
      </c>
    </row>
    <row r="332" spans="2:8" x14ac:dyDescent="0.25">
      <c r="B332" s="62" t="s">
        <v>330</v>
      </c>
      <c r="C332" s="63">
        <v>0</v>
      </c>
      <c r="D332" s="63">
        <v>470</v>
      </c>
      <c r="E332" s="64">
        <v>13</v>
      </c>
      <c r="F332" s="21">
        <f t="shared" si="10"/>
        <v>470</v>
      </c>
      <c r="G332" s="56">
        <f t="shared" si="11"/>
        <v>3.8659422823042662E-4</v>
      </c>
      <c r="H332" s="58">
        <f>SUM($G$5:G332)</f>
        <v>0.98137356106749396</v>
      </c>
    </row>
    <row r="333" spans="2:8" x14ac:dyDescent="0.25">
      <c r="B333" s="62" t="s">
        <v>330</v>
      </c>
      <c r="C333" s="63">
        <v>0</v>
      </c>
      <c r="D333" s="63">
        <v>466</v>
      </c>
      <c r="E333" s="64">
        <v>25</v>
      </c>
      <c r="F333" s="21">
        <f t="shared" si="10"/>
        <v>466</v>
      </c>
      <c r="G333" s="56">
        <f t="shared" si="11"/>
        <v>3.8330406458591236E-4</v>
      </c>
      <c r="H333" s="58">
        <f>SUM($G$5:G333)</f>
        <v>0.98175686513207983</v>
      </c>
    </row>
    <row r="334" spans="2:8" x14ac:dyDescent="0.25">
      <c r="B334" s="62" t="s">
        <v>326</v>
      </c>
      <c r="C334" s="63">
        <v>0</v>
      </c>
      <c r="D334" s="63">
        <v>463</v>
      </c>
      <c r="E334" s="64">
        <v>11</v>
      </c>
      <c r="F334" s="21">
        <f t="shared" si="10"/>
        <v>463</v>
      </c>
      <c r="G334" s="56">
        <f t="shared" si="11"/>
        <v>3.8083644185252664E-4</v>
      </c>
      <c r="H334" s="58">
        <f>SUM($G$5:G334)</f>
        <v>0.98213770157393232</v>
      </c>
    </row>
    <row r="335" spans="2:8" x14ac:dyDescent="0.25">
      <c r="B335" s="62" t="s">
        <v>326</v>
      </c>
      <c r="C335" s="63">
        <v>0</v>
      </c>
      <c r="D335" s="63">
        <v>461</v>
      </c>
      <c r="E335" s="64">
        <v>13</v>
      </c>
      <c r="F335" s="21">
        <f t="shared" si="10"/>
        <v>461</v>
      </c>
      <c r="G335" s="56">
        <f t="shared" si="11"/>
        <v>3.7919136003026951E-4</v>
      </c>
      <c r="H335" s="58">
        <f>SUM($G$5:G335)</f>
        <v>0.9825168929339626</v>
      </c>
    </row>
    <row r="336" spans="2:8" x14ac:dyDescent="0.25">
      <c r="B336" s="62" t="s">
        <v>330</v>
      </c>
      <c r="C336" s="63">
        <v>0</v>
      </c>
      <c r="D336" s="63">
        <v>457</v>
      </c>
      <c r="E336" s="64">
        <v>13</v>
      </c>
      <c r="F336" s="21">
        <f t="shared" si="10"/>
        <v>457</v>
      </c>
      <c r="G336" s="56">
        <f t="shared" si="11"/>
        <v>3.7590119638575525E-4</v>
      </c>
      <c r="H336" s="58">
        <f>SUM($G$5:G336)</f>
        <v>0.98289279413034836</v>
      </c>
    </row>
    <row r="337" spans="2:8" x14ac:dyDescent="0.25">
      <c r="B337" s="62" t="s">
        <v>326</v>
      </c>
      <c r="C337" s="63">
        <v>0</v>
      </c>
      <c r="D337" s="63">
        <v>435</v>
      </c>
      <c r="E337" s="64">
        <v>19</v>
      </c>
      <c r="F337" s="21">
        <f t="shared" si="10"/>
        <v>435</v>
      </c>
      <c r="G337" s="56">
        <f t="shared" si="11"/>
        <v>3.5780529634092678E-4</v>
      </c>
      <c r="H337" s="58">
        <f>SUM($G$5:G337)</f>
        <v>0.98325059942668924</v>
      </c>
    </row>
    <row r="338" spans="2:8" x14ac:dyDescent="0.25">
      <c r="B338" s="62" t="s">
        <v>320</v>
      </c>
      <c r="C338" s="63">
        <v>0</v>
      </c>
      <c r="D338" s="63">
        <v>425</v>
      </c>
      <c r="E338" s="64">
        <v>13</v>
      </c>
      <c r="F338" s="21">
        <f t="shared" si="10"/>
        <v>425</v>
      </c>
      <c r="G338" s="56">
        <f t="shared" si="11"/>
        <v>3.4957988722964108E-4</v>
      </c>
      <c r="H338" s="58">
        <f>SUM($G$5:G338)</f>
        <v>0.98360017931391885</v>
      </c>
    </row>
    <row r="339" spans="2:8" x14ac:dyDescent="0.25">
      <c r="B339" s="62" t="s">
        <v>330</v>
      </c>
      <c r="C339" s="63">
        <v>425</v>
      </c>
      <c r="D339" s="63">
        <v>0</v>
      </c>
      <c r="E339" s="64">
        <v>19</v>
      </c>
      <c r="F339" s="21">
        <f t="shared" si="10"/>
        <v>425</v>
      </c>
      <c r="G339" s="56">
        <f t="shared" si="11"/>
        <v>3.4957988722964108E-4</v>
      </c>
      <c r="H339" s="58">
        <f>SUM($G$5:G339)</f>
        <v>0.98394975920114847</v>
      </c>
    </row>
    <row r="340" spans="2:8" x14ac:dyDescent="0.25">
      <c r="B340" s="62" t="s">
        <v>337</v>
      </c>
      <c r="C340" s="63">
        <v>105</v>
      </c>
      <c r="D340" s="63">
        <v>320</v>
      </c>
      <c r="E340" s="64">
        <v>28</v>
      </c>
      <c r="F340" s="21">
        <f t="shared" si="10"/>
        <v>425</v>
      </c>
      <c r="G340" s="56">
        <f t="shared" si="11"/>
        <v>3.4957988722964108E-4</v>
      </c>
      <c r="H340" s="58">
        <f>SUM($G$5:G340)</f>
        <v>0.98429933908837808</v>
      </c>
    </row>
    <row r="341" spans="2:8" x14ac:dyDescent="0.25">
      <c r="B341" s="62" t="s">
        <v>320</v>
      </c>
      <c r="C341" s="63">
        <v>0</v>
      </c>
      <c r="D341" s="63">
        <v>418</v>
      </c>
      <c r="E341" s="64">
        <v>19</v>
      </c>
      <c r="F341" s="21">
        <f t="shared" si="10"/>
        <v>418</v>
      </c>
      <c r="G341" s="56">
        <f t="shared" si="11"/>
        <v>3.438221008517411E-4</v>
      </c>
      <c r="H341" s="58">
        <f>SUM($G$5:G341)</f>
        <v>0.98464316118922979</v>
      </c>
    </row>
    <row r="342" spans="2:8" x14ac:dyDescent="0.25">
      <c r="B342" s="62" t="s">
        <v>330</v>
      </c>
      <c r="C342" s="63">
        <v>0</v>
      </c>
      <c r="D342" s="63">
        <v>412</v>
      </c>
      <c r="E342" s="64">
        <v>25</v>
      </c>
      <c r="F342" s="21">
        <f t="shared" si="10"/>
        <v>412</v>
      </c>
      <c r="G342" s="56">
        <f t="shared" si="11"/>
        <v>3.3888685538496972E-4</v>
      </c>
      <c r="H342" s="58">
        <f>SUM($G$5:G342)</f>
        <v>0.98498204804461476</v>
      </c>
    </row>
    <row r="343" spans="2:8" x14ac:dyDescent="0.25">
      <c r="B343" s="62" t="s">
        <v>342</v>
      </c>
      <c r="C343" s="63">
        <v>0</v>
      </c>
      <c r="D343" s="63">
        <v>409</v>
      </c>
      <c r="E343" s="64">
        <v>49</v>
      </c>
      <c r="F343" s="21">
        <f t="shared" si="10"/>
        <v>409</v>
      </c>
      <c r="G343" s="56">
        <f t="shared" si="11"/>
        <v>3.36419232651584E-4</v>
      </c>
      <c r="H343" s="58">
        <f>SUM($G$5:G343)</f>
        <v>0.98531846727726635</v>
      </c>
    </row>
    <row r="344" spans="2:8" x14ac:dyDescent="0.25">
      <c r="B344" s="62" t="s">
        <v>320</v>
      </c>
      <c r="C344" s="63">
        <v>0</v>
      </c>
      <c r="D344" s="63">
        <v>408</v>
      </c>
      <c r="E344" s="64">
        <v>16</v>
      </c>
      <c r="F344" s="21">
        <f t="shared" si="10"/>
        <v>408</v>
      </c>
      <c r="G344" s="56">
        <f t="shared" si="11"/>
        <v>3.3559669174045546E-4</v>
      </c>
      <c r="H344" s="58">
        <f>SUM($G$5:G344)</f>
        <v>0.98565406396900679</v>
      </c>
    </row>
    <row r="345" spans="2:8" x14ac:dyDescent="0.25">
      <c r="B345" s="62" t="s">
        <v>320</v>
      </c>
      <c r="C345" s="63">
        <v>0</v>
      </c>
      <c r="D345" s="63">
        <v>407</v>
      </c>
      <c r="E345" s="64">
        <v>13</v>
      </c>
      <c r="F345" s="21">
        <f t="shared" si="10"/>
        <v>407</v>
      </c>
      <c r="G345" s="56">
        <f t="shared" si="11"/>
        <v>3.3477415082932687E-4</v>
      </c>
      <c r="H345" s="58">
        <f>SUM($G$5:G345)</f>
        <v>0.98598883811983606</v>
      </c>
    </row>
    <row r="346" spans="2:8" x14ac:dyDescent="0.25">
      <c r="B346" s="62" t="s">
        <v>335</v>
      </c>
      <c r="C346" s="63">
        <v>0</v>
      </c>
      <c r="D346" s="63">
        <v>406</v>
      </c>
      <c r="E346" s="64">
        <v>6</v>
      </c>
      <c r="F346" s="21">
        <f t="shared" si="10"/>
        <v>406</v>
      </c>
      <c r="G346" s="56">
        <f t="shared" si="11"/>
        <v>3.3395160991819833E-4</v>
      </c>
      <c r="H346" s="58">
        <f>SUM($G$5:G346)</f>
        <v>0.98632278972975429</v>
      </c>
    </row>
    <row r="347" spans="2:8" x14ac:dyDescent="0.25">
      <c r="B347" s="62" t="s">
        <v>332</v>
      </c>
      <c r="C347" s="63">
        <v>0</v>
      </c>
      <c r="D347" s="63">
        <v>403</v>
      </c>
      <c r="E347" s="64">
        <v>7</v>
      </c>
      <c r="F347" s="21">
        <f t="shared" si="10"/>
        <v>403</v>
      </c>
      <c r="G347" s="56">
        <f t="shared" si="11"/>
        <v>3.3148398718481261E-4</v>
      </c>
      <c r="H347" s="58">
        <f>SUM($G$5:G347)</f>
        <v>0.98665427371693915</v>
      </c>
    </row>
    <row r="348" spans="2:8" x14ac:dyDescent="0.25">
      <c r="B348" s="62" t="s">
        <v>337</v>
      </c>
      <c r="C348" s="63">
        <v>399</v>
      </c>
      <c r="D348" s="63">
        <v>0</v>
      </c>
      <c r="E348" s="64">
        <v>31</v>
      </c>
      <c r="F348" s="21">
        <f t="shared" si="10"/>
        <v>399</v>
      </c>
      <c r="G348" s="56">
        <f t="shared" si="11"/>
        <v>3.2819382354029835E-4</v>
      </c>
      <c r="H348" s="58">
        <f>SUM($G$5:G348)</f>
        <v>0.98698246754047947</v>
      </c>
    </row>
    <row r="349" spans="2:8" x14ac:dyDescent="0.25">
      <c r="B349" s="62" t="s">
        <v>337</v>
      </c>
      <c r="C349" s="63">
        <v>0</v>
      </c>
      <c r="D349" s="63">
        <v>396</v>
      </c>
      <c r="E349" s="64">
        <v>49</v>
      </c>
      <c r="F349" s="21">
        <f t="shared" si="10"/>
        <v>396</v>
      </c>
      <c r="G349" s="56">
        <f t="shared" si="11"/>
        <v>3.2572620080691263E-4</v>
      </c>
      <c r="H349" s="58">
        <f>SUM($G$5:G349)</f>
        <v>0.98730819374128642</v>
      </c>
    </row>
    <row r="350" spans="2:8" x14ac:dyDescent="0.25">
      <c r="B350" s="62" t="s">
        <v>326</v>
      </c>
      <c r="C350" s="63">
        <v>192</v>
      </c>
      <c r="D350" s="63">
        <v>199</v>
      </c>
      <c r="E350" s="64">
        <v>25</v>
      </c>
      <c r="F350" s="21">
        <f t="shared" si="10"/>
        <v>391</v>
      </c>
      <c r="G350" s="56">
        <f t="shared" si="11"/>
        <v>3.2161349625126978E-4</v>
      </c>
      <c r="H350" s="58">
        <f>SUM($G$5:G350)</f>
        <v>0.98762980723753768</v>
      </c>
    </row>
    <row r="351" spans="2:8" x14ac:dyDescent="0.25">
      <c r="B351" s="62" t="s">
        <v>330</v>
      </c>
      <c r="C351" s="63">
        <v>0</v>
      </c>
      <c r="D351" s="63">
        <v>389</v>
      </c>
      <c r="E351" s="64">
        <v>19</v>
      </c>
      <c r="F351" s="21">
        <f t="shared" si="10"/>
        <v>389</v>
      </c>
      <c r="G351" s="56">
        <f t="shared" si="11"/>
        <v>3.1996841442901266E-4</v>
      </c>
      <c r="H351" s="58">
        <f>SUM($G$5:G351)</f>
        <v>0.98794977565196673</v>
      </c>
    </row>
    <row r="352" spans="2:8" x14ac:dyDescent="0.25">
      <c r="B352" s="62" t="s">
        <v>335</v>
      </c>
      <c r="C352" s="63">
        <v>141</v>
      </c>
      <c r="D352" s="63">
        <v>245</v>
      </c>
      <c r="E352" s="64">
        <v>22</v>
      </c>
      <c r="F352" s="21">
        <f t="shared" si="10"/>
        <v>386</v>
      </c>
      <c r="G352" s="56">
        <f t="shared" si="11"/>
        <v>3.1750079169562694E-4</v>
      </c>
      <c r="H352" s="58">
        <f>SUM($G$5:G352)</f>
        <v>0.98826727644366241</v>
      </c>
    </row>
    <row r="353" spans="2:8" x14ac:dyDescent="0.25">
      <c r="B353" s="62" t="s">
        <v>330</v>
      </c>
      <c r="C353" s="63">
        <v>0</v>
      </c>
      <c r="D353" s="63">
        <v>374</v>
      </c>
      <c r="E353" s="64">
        <v>10</v>
      </c>
      <c r="F353" s="21">
        <f t="shared" si="10"/>
        <v>374</v>
      </c>
      <c r="G353" s="56">
        <f t="shared" si="11"/>
        <v>3.0763030076208416E-4</v>
      </c>
      <c r="H353" s="58">
        <f>SUM($G$5:G353)</f>
        <v>0.9885749067444245</v>
      </c>
    </row>
    <row r="354" spans="2:8" x14ac:dyDescent="0.25">
      <c r="B354" s="62" t="s">
        <v>337</v>
      </c>
      <c r="C354" s="63">
        <v>374</v>
      </c>
      <c r="D354" s="63">
        <v>0</v>
      </c>
      <c r="E354" s="64">
        <v>25</v>
      </c>
      <c r="F354" s="21">
        <f t="shared" si="10"/>
        <v>374</v>
      </c>
      <c r="G354" s="56">
        <f t="shared" si="11"/>
        <v>3.0763030076208416E-4</v>
      </c>
      <c r="H354" s="58">
        <f>SUM($G$5:G354)</f>
        <v>0.98888253704518658</v>
      </c>
    </row>
    <row r="355" spans="2:8" x14ac:dyDescent="0.25">
      <c r="B355" s="62" t="s">
        <v>326</v>
      </c>
      <c r="C355" s="63">
        <v>0</v>
      </c>
      <c r="D355" s="63">
        <v>369</v>
      </c>
      <c r="E355" s="64">
        <v>7</v>
      </c>
      <c r="F355" s="21">
        <f t="shared" si="10"/>
        <v>369</v>
      </c>
      <c r="G355" s="56">
        <f t="shared" si="11"/>
        <v>3.0351759620644131E-4</v>
      </c>
      <c r="H355" s="58">
        <f>SUM($G$5:G355)</f>
        <v>0.98918605464139298</v>
      </c>
    </row>
    <row r="356" spans="2:8" x14ac:dyDescent="0.25">
      <c r="B356" s="62" t="s">
        <v>330</v>
      </c>
      <c r="C356" s="63">
        <v>0</v>
      </c>
      <c r="D356" s="63">
        <v>369</v>
      </c>
      <c r="E356" s="64">
        <v>10</v>
      </c>
      <c r="F356" s="21">
        <f t="shared" si="10"/>
        <v>369</v>
      </c>
      <c r="G356" s="56">
        <f t="shared" si="11"/>
        <v>3.0351759620644131E-4</v>
      </c>
      <c r="H356" s="58">
        <f>SUM($G$5:G356)</f>
        <v>0.98948957223759937</v>
      </c>
    </row>
    <row r="357" spans="2:8" x14ac:dyDescent="0.25">
      <c r="B357" s="62" t="s">
        <v>326</v>
      </c>
      <c r="C357" s="63">
        <v>0</v>
      </c>
      <c r="D357" s="63">
        <v>367</v>
      </c>
      <c r="E357" s="64">
        <v>37</v>
      </c>
      <c r="F357" s="21">
        <f t="shared" si="10"/>
        <v>367</v>
      </c>
      <c r="G357" s="56">
        <f t="shared" si="11"/>
        <v>3.0187251438418419E-4</v>
      </c>
      <c r="H357" s="58">
        <f>SUM($G$5:G357)</f>
        <v>0.98979144475198355</v>
      </c>
    </row>
    <row r="358" spans="2:8" x14ac:dyDescent="0.25">
      <c r="B358" s="62" t="s">
        <v>320</v>
      </c>
      <c r="C358" s="63">
        <v>0</v>
      </c>
      <c r="D358" s="63">
        <v>364</v>
      </c>
      <c r="E358" s="64">
        <v>5</v>
      </c>
      <c r="F358" s="21">
        <f t="shared" si="10"/>
        <v>364</v>
      </c>
      <c r="G358" s="56">
        <f t="shared" si="11"/>
        <v>2.9940489165079847E-4</v>
      </c>
      <c r="H358" s="58">
        <f>SUM($G$5:G358)</f>
        <v>0.99009084964363436</v>
      </c>
    </row>
    <row r="359" spans="2:8" x14ac:dyDescent="0.25">
      <c r="B359" s="62" t="s">
        <v>320</v>
      </c>
      <c r="C359" s="63">
        <v>0</v>
      </c>
      <c r="D359" s="63">
        <v>364</v>
      </c>
      <c r="E359" s="64">
        <v>13</v>
      </c>
      <c r="F359" s="21">
        <f t="shared" si="10"/>
        <v>364</v>
      </c>
      <c r="G359" s="56">
        <f t="shared" si="11"/>
        <v>2.9940489165079847E-4</v>
      </c>
      <c r="H359" s="58">
        <f>SUM($G$5:G359)</f>
        <v>0.99039025453528517</v>
      </c>
    </row>
    <row r="360" spans="2:8" x14ac:dyDescent="0.25">
      <c r="B360" s="62" t="s">
        <v>326</v>
      </c>
      <c r="C360" s="63">
        <v>0</v>
      </c>
      <c r="D360" s="63">
        <v>347</v>
      </c>
      <c r="E360" s="64">
        <v>16</v>
      </c>
      <c r="F360" s="21">
        <f t="shared" si="10"/>
        <v>347</v>
      </c>
      <c r="G360" s="56">
        <f t="shared" si="11"/>
        <v>2.8542169616161284E-4</v>
      </c>
      <c r="H360" s="58">
        <f>SUM($G$5:G360)</f>
        <v>0.99067567623144681</v>
      </c>
    </row>
    <row r="361" spans="2:8" x14ac:dyDescent="0.25">
      <c r="B361" s="62" t="s">
        <v>330</v>
      </c>
      <c r="C361" s="63">
        <v>0</v>
      </c>
      <c r="D361" s="63">
        <v>343</v>
      </c>
      <c r="E361" s="64">
        <v>19</v>
      </c>
      <c r="F361" s="21">
        <f t="shared" si="10"/>
        <v>343</v>
      </c>
      <c r="G361" s="56">
        <f t="shared" si="11"/>
        <v>2.8213153251709859E-4</v>
      </c>
      <c r="H361" s="58">
        <f>SUM($G$5:G361)</f>
        <v>0.99095780776396392</v>
      </c>
    </row>
    <row r="362" spans="2:8" x14ac:dyDescent="0.25">
      <c r="B362" s="62" t="s">
        <v>326</v>
      </c>
      <c r="C362" s="63">
        <v>0</v>
      </c>
      <c r="D362" s="63">
        <v>340</v>
      </c>
      <c r="E362" s="64">
        <v>19</v>
      </c>
      <c r="F362" s="21">
        <f t="shared" si="10"/>
        <v>340</v>
      </c>
      <c r="G362" s="56">
        <f t="shared" si="11"/>
        <v>2.7966390978371287E-4</v>
      </c>
      <c r="H362" s="58">
        <f>SUM($G$5:G362)</f>
        <v>0.99123747167374765</v>
      </c>
    </row>
    <row r="363" spans="2:8" x14ac:dyDescent="0.25">
      <c r="B363" s="62" t="s">
        <v>320</v>
      </c>
      <c r="C363" s="63">
        <v>0</v>
      </c>
      <c r="D363" s="63">
        <v>337</v>
      </c>
      <c r="E363" s="64">
        <v>25</v>
      </c>
      <c r="F363" s="21">
        <f t="shared" si="10"/>
        <v>337</v>
      </c>
      <c r="G363" s="56">
        <f t="shared" si="11"/>
        <v>2.7719628705032715E-4</v>
      </c>
      <c r="H363" s="58">
        <f>SUM($G$5:G363)</f>
        <v>0.99151466796079801</v>
      </c>
    </row>
    <row r="364" spans="2:8" x14ac:dyDescent="0.25">
      <c r="B364" s="62" t="s">
        <v>320</v>
      </c>
      <c r="C364" s="63">
        <v>0</v>
      </c>
      <c r="D364" s="63">
        <v>325</v>
      </c>
      <c r="E364" s="64">
        <v>19</v>
      </c>
      <c r="F364" s="21">
        <f t="shared" si="10"/>
        <v>325</v>
      </c>
      <c r="G364" s="56">
        <f t="shared" si="11"/>
        <v>2.6732579611678437E-4</v>
      </c>
      <c r="H364" s="58">
        <f>SUM($G$5:G364)</f>
        <v>0.99178199375691478</v>
      </c>
    </row>
    <row r="365" spans="2:8" x14ac:dyDescent="0.25">
      <c r="B365" s="62" t="s">
        <v>320</v>
      </c>
      <c r="C365" s="63">
        <v>0</v>
      </c>
      <c r="D365" s="63">
        <v>323</v>
      </c>
      <c r="E365" s="64">
        <v>49</v>
      </c>
      <c r="F365" s="21">
        <f t="shared" si="10"/>
        <v>323</v>
      </c>
      <c r="G365" s="56">
        <f t="shared" si="11"/>
        <v>2.6568071429452724E-4</v>
      </c>
      <c r="H365" s="58">
        <f>SUM($G$5:G365)</f>
        <v>0.99204767447120934</v>
      </c>
    </row>
    <row r="366" spans="2:8" x14ac:dyDescent="0.25">
      <c r="B366" s="62" t="s">
        <v>326</v>
      </c>
      <c r="C366" s="63">
        <v>0</v>
      </c>
      <c r="D366" s="63">
        <v>322</v>
      </c>
      <c r="E366" s="64">
        <v>13</v>
      </c>
      <c r="F366" s="21">
        <f t="shared" si="10"/>
        <v>322</v>
      </c>
      <c r="G366" s="56">
        <f t="shared" si="11"/>
        <v>2.6485817338339865E-4</v>
      </c>
      <c r="H366" s="58">
        <f>SUM($G$5:G366)</f>
        <v>0.99231253264459274</v>
      </c>
    </row>
    <row r="367" spans="2:8" x14ac:dyDescent="0.25">
      <c r="B367" s="62" t="s">
        <v>335</v>
      </c>
      <c r="C367" s="63">
        <v>0</v>
      </c>
      <c r="D367" s="63">
        <v>322</v>
      </c>
      <c r="E367" s="64">
        <v>28</v>
      </c>
      <c r="F367" s="21">
        <f t="shared" si="10"/>
        <v>322</v>
      </c>
      <c r="G367" s="56">
        <f t="shared" si="11"/>
        <v>2.6485817338339865E-4</v>
      </c>
      <c r="H367" s="58">
        <f>SUM($G$5:G367)</f>
        <v>0.99257739081797614</v>
      </c>
    </row>
    <row r="368" spans="2:8" x14ac:dyDescent="0.25">
      <c r="B368" s="62" t="s">
        <v>337</v>
      </c>
      <c r="C368" s="63">
        <v>0</v>
      </c>
      <c r="D368" s="63">
        <v>309</v>
      </c>
      <c r="E368" s="64">
        <v>49</v>
      </c>
      <c r="F368" s="21">
        <f t="shared" si="10"/>
        <v>309</v>
      </c>
      <c r="G368" s="56">
        <f t="shared" si="11"/>
        <v>2.5416514153872729E-4</v>
      </c>
      <c r="H368" s="58">
        <f>SUM($G$5:G368)</f>
        <v>0.99283155595951489</v>
      </c>
    </row>
    <row r="369" spans="2:8" x14ac:dyDescent="0.25">
      <c r="B369" s="62" t="s">
        <v>320</v>
      </c>
      <c r="C369" s="63">
        <v>0</v>
      </c>
      <c r="D369" s="63">
        <v>302</v>
      </c>
      <c r="E369" s="64">
        <v>10</v>
      </c>
      <c r="F369" s="21">
        <f t="shared" si="10"/>
        <v>302</v>
      </c>
      <c r="G369" s="56">
        <f t="shared" si="11"/>
        <v>2.4840735516082731E-4</v>
      </c>
      <c r="H369" s="58">
        <f>SUM($G$5:G369)</f>
        <v>0.99307996331467574</v>
      </c>
    </row>
    <row r="370" spans="2:8" x14ac:dyDescent="0.25">
      <c r="B370" s="62" t="s">
        <v>326</v>
      </c>
      <c r="C370" s="63">
        <v>0</v>
      </c>
      <c r="D370" s="63">
        <v>299</v>
      </c>
      <c r="E370" s="64">
        <v>19</v>
      </c>
      <c r="F370" s="21">
        <f t="shared" si="10"/>
        <v>299</v>
      </c>
      <c r="G370" s="56">
        <f t="shared" si="11"/>
        <v>2.4593973242744159E-4</v>
      </c>
      <c r="H370" s="58">
        <f>SUM($G$5:G370)</f>
        <v>0.99332590304710322</v>
      </c>
    </row>
    <row r="371" spans="2:8" x14ac:dyDescent="0.25">
      <c r="B371" s="62" t="s">
        <v>320</v>
      </c>
      <c r="C371" s="63">
        <v>0</v>
      </c>
      <c r="D371" s="63">
        <v>296</v>
      </c>
      <c r="E371" s="64">
        <v>16</v>
      </c>
      <c r="F371" s="21">
        <f t="shared" si="10"/>
        <v>296</v>
      </c>
      <c r="G371" s="56">
        <f t="shared" si="11"/>
        <v>2.434721096940559E-4</v>
      </c>
      <c r="H371" s="58">
        <f>SUM($G$5:G371)</f>
        <v>0.99356937515679733</v>
      </c>
    </row>
    <row r="372" spans="2:8" x14ac:dyDescent="0.25">
      <c r="B372" s="62" t="s">
        <v>337</v>
      </c>
      <c r="C372" s="63">
        <v>0</v>
      </c>
      <c r="D372" s="63">
        <v>276</v>
      </c>
      <c r="E372" s="64">
        <v>25</v>
      </c>
      <c r="F372" s="21">
        <f t="shared" si="10"/>
        <v>276</v>
      </c>
      <c r="G372" s="56">
        <f t="shared" si="11"/>
        <v>2.2702129147148456E-4</v>
      </c>
      <c r="H372" s="58">
        <f>SUM($G$5:G372)</f>
        <v>0.99379639644826878</v>
      </c>
    </row>
    <row r="373" spans="2:8" x14ac:dyDescent="0.25">
      <c r="B373" s="62" t="s">
        <v>330</v>
      </c>
      <c r="C373" s="63">
        <v>0</v>
      </c>
      <c r="D373" s="63">
        <v>272</v>
      </c>
      <c r="E373" s="64">
        <v>7</v>
      </c>
      <c r="F373" s="21">
        <f t="shared" si="10"/>
        <v>272</v>
      </c>
      <c r="G373" s="56">
        <f t="shared" si="11"/>
        <v>2.237311278269703E-4</v>
      </c>
      <c r="H373" s="58">
        <f>SUM($G$5:G373)</f>
        <v>0.9940201275760957</v>
      </c>
    </row>
    <row r="374" spans="2:8" x14ac:dyDescent="0.25">
      <c r="B374" s="62" t="s">
        <v>337</v>
      </c>
      <c r="C374" s="63">
        <v>0</v>
      </c>
      <c r="D374" s="63">
        <v>270</v>
      </c>
      <c r="E374" s="64">
        <v>25</v>
      </c>
      <c r="F374" s="21">
        <f t="shared" si="10"/>
        <v>270</v>
      </c>
      <c r="G374" s="56">
        <f t="shared" si="11"/>
        <v>2.2208604600471317E-4</v>
      </c>
      <c r="H374" s="58">
        <f>SUM($G$5:G374)</f>
        <v>0.99424221362210041</v>
      </c>
    </row>
    <row r="375" spans="2:8" x14ac:dyDescent="0.25">
      <c r="B375" s="62" t="s">
        <v>335</v>
      </c>
      <c r="C375" s="63">
        <v>0</v>
      </c>
      <c r="D375" s="63">
        <v>265</v>
      </c>
      <c r="E375" s="64">
        <v>13</v>
      </c>
      <c r="F375" s="21">
        <f t="shared" si="10"/>
        <v>265</v>
      </c>
      <c r="G375" s="56">
        <f t="shared" si="11"/>
        <v>2.1797334144907032E-4</v>
      </c>
      <c r="H375" s="58">
        <f>SUM($G$5:G375)</f>
        <v>0.99446018696354943</v>
      </c>
    </row>
    <row r="376" spans="2:8" x14ac:dyDescent="0.25">
      <c r="B376" s="62" t="s">
        <v>337</v>
      </c>
      <c r="C376" s="63">
        <v>0</v>
      </c>
      <c r="D376" s="63">
        <v>260</v>
      </c>
      <c r="E376" s="64">
        <v>25</v>
      </c>
      <c r="F376" s="21">
        <f t="shared" si="10"/>
        <v>260</v>
      </c>
      <c r="G376" s="56">
        <f t="shared" si="11"/>
        <v>2.138606368934275E-4</v>
      </c>
      <c r="H376" s="58">
        <f>SUM($G$5:G376)</f>
        <v>0.99467404760044287</v>
      </c>
    </row>
    <row r="377" spans="2:8" x14ac:dyDescent="0.25">
      <c r="B377" s="62" t="s">
        <v>320</v>
      </c>
      <c r="C377" s="63">
        <v>242</v>
      </c>
      <c r="D377" s="63">
        <v>0</v>
      </c>
      <c r="E377" s="64">
        <v>19</v>
      </c>
      <c r="F377" s="21">
        <f t="shared" si="10"/>
        <v>242</v>
      </c>
      <c r="G377" s="56">
        <f t="shared" si="11"/>
        <v>1.9905490049311329E-4</v>
      </c>
      <c r="H377" s="58">
        <f>SUM($G$5:G377)</f>
        <v>0.99487310250093597</v>
      </c>
    </row>
    <row r="378" spans="2:8" x14ac:dyDescent="0.25">
      <c r="B378" s="62" t="s">
        <v>332</v>
      </c>
      <c r="C378" s="63">
        <v>0</v>
      </c>
      <c r="D378" s="63">
        <v>238</v>
      </c>
      <c r="E378" s="64">
        <v>13</v>
      </c>
      <c r="F378" s="21">
        <f t="shared" si="10"/>
        <v>238</v>
      </c>
      <c r="G378" s="56">
        <f t="shared" si="11"/>
        <v>1.95764736848599E-4</v>
      </c>
      <c r="H378" s="58">
        <f>SUM($G$5:G378)</f>
        <v>0.99506886723778454</v>
      </c>
    </row>
    <row r="379" spans="2:8" x14ac:dyDescent="0.25">
      <c r="B379" s="62" t="s">
        <v>330</v>
      </c>
      <c r="C379" s="63">
        <v>0</v>
      </c>
      <c r="D379" s="63">
        <v>229</v>
      </c>
      <c r="E379" s="64">
        <v>13</v>
      </c>
      <c r="F379" s="21">
        <f t="shared" si="10"/>
        <v>229</v>
      </c>
      <c r="G379" s="56">
        <f t="shared" si="11"/>
        <v>1.8836186864844189E-4</v>
      </c>
      <c r="H379" s="58">
        <f>SUM($G$5:G379)</f>
        <v>0.99525722910643299</v>
      </c>
    </row>
    <row r="380" spans="2:8" x14ac:dyDescent="0.25">
      <c r="B380" s="62" t="s">
        <v>339</v>
      </c>
      <c r="C380" s="63">
        <v>218</v>
      </c>
      <c r="D380" s="63">
        <v>0</v>
      </c>
      <c r="E380" s="64">
        <v>49</v>
      </c>
      <c r="F380" s="21">
        <f t="shared" si="10"/>
        <v>218</v>
      </c>
      <c r="G380" s="56">
        <f t="shared" si="11"/>
        <v>1.7931391862602766E-4</v>
      </c>
      <c r="H380" s="58">
        <f>SUM($G$5:G380)</f>
        <v>0.99543654302505902</v>
      </c>
    </row>
    <row r="381" spans="2:8" x14ac:dyDescent="0.25">
      <c r="B381" s="62" t="s">
        <v>326</v>
      </c>
      <c r="C381" s="63">
        <v>216</v>
      </c>
      <c r="D381" s="63">
        <v>0</v>
      </c>
      <c r="E381" s="64">
        <v>19</v>
      </c>
      <c r="F381" s="21">
        <f t="shared" si="10"/>
        <v>216</v>
      </c>
      <c r="G381" s="56">
        <f t="shared" si="11"/>
        <v>1.7766883680377053E-4</v>
      </c>
      <c r="H381" s="58">
        <f>SUM($G$5:G381)</f>
        <v>0.99561421186186283</v>
      </c>
    </row>
    <row r="382" spans="2:8" x14ac:dyDescent="0.25">
      <c r="B382" s="62" t="s">
        <v>320</v>
      </c>
      <c r="C382" s="63">
        <v>0</v>
      </c>
      <c r="D382" s="63">
        <v>208</v>
      </c>
      <c r="E382" s="64">
        <v>13</v>
      </c>
      <c r="F382" s="21">
        <f t="shared" si="10"/>
        <v>208</v>
      </c>
      <c r="G382" s="56">
        <f t="shared" si="11"/>
        <v>1.7108850951474199E-4</v>
      </c>
      <c r="H382" s="58">
        <f>SUM($G$5:G382)</f>
        <v>0.99578530037137758</v>
      </c>
    </row>
    <row r="383" spans="2:8" x14ac:dyDescent="0.25">
      <c r="B383" s="62" t="s">
        <v>330</v>
      </c>
      <c r="C383" s="63">
        <v>0</v>
      </c>
      <c r="D383" s="63">
        <v>207</v>
      </c>
      <c r="E383" s="64">
        <v>13</v>
      </c>
      <c r="F383" s="21">
        <f t="shared" si="10"/>
        <v>207</v>
      </c>
      <c r="G383" s="56">
        <f t="shared" si="11"/>
        <v>1.7026596860361342E-4</v>
      </c>
      <c r="H383" s="58">
        <f>SUM($G$5:G383)</f>
        <v>0.99595556633998117</v>
      </c>
    </row>
    <row r="384" spans="2:8" x14ac:dyDescent="0.25">
      <c r="B384" s="62" t="s">
        <v>338</v>
      </c>
      <c r="C384" s="63">
        <v>207</v>
      </c>
      <c r="D384" s="63">
        <v>0</v>
      </c>
      <c r="E384" s="64">
        <v>28</v>
      </c>
      <c r="F384" s="21">
        <f t="shared" si="10"/>
        <v>207</v>
      </c>
      <c r="G384" s="56">
        <f t="shared" si="11"/>
        <v>1.7026596860361342E-4</v>
      </c>
      <c r="H384" s="58">
        <f>SUM($G$5:G384)</f>
        <v>0.99612583230858476</v>
      </c>
    </row>
    <row r="385" spans="2:8" x14ac:dyDescent="0.25">
      <c r="B385" s="62" t="s">
        <v>326</v>
      </c>
      <c r="C385" s="63">
        <v>0</v>
      </c>
      <c r="D385" s="63">
        <v>204</v>
      </c>
      <c r="E385" s="64">
        <v>31</v>
      </c>
      <c r="F385" s="21">
        <f t="shared" si="10"/>
        <v>204</v>
      </c>
      <c r="G385" s="56">
        <f t="shared" si="11"/>
        <v>1.6779834587022773E-4</v>
      </c>
      <c r="H385" s="58">
        <f>SUM($G$5:G385)</f>
        <v>0.99629363065445498</v>
      </c>
    </row>
    <row r="386" spans="2:8" x14ac:dyDescent="0.25">
      <c r="B386" s="62" t="s">
        <v>332</v>
      </c>
      <c r="C386" s="63">
        <v>197</v>
      </c>
      <c r="D386" s="63">
        <v>0</v>
      </c>
      <c r="E386" s="64">
        <v>37</v>
      </c>
      <c r="F386" s="21">
        <f t="shared" si="10"/>
        <v>197</v>
      </c>
      <c r="G386" s="56">
        <f t="shared" si="11"/>
        <v>1.6204055949232775E-4</v>
      </c>
      <c r="H386" s="58">
        <f>SUM($G$5:G386)</f>
        <v>0.99645567121394729</v>
      </c>
    </row>
    <row r="387" spans="2:8" x14ac:dyDescent="0.25">
      <c r="B387" s="62" t="s">
        <v>330</v>
      </c>
      <c r="C387" s="63">
        <v>0</v>
      </c>
      <c r="D387" s="63">
        <v>192</v>
      </c>
      <c r="E387" s="64">
        <v>7</v>
      </c>
      <c r="F387" s="21">
        <f t="shared" si="10"/>
        <v>192</v>
      </c>
      <c r="G387" s="56">
        <f t="shared" si="11"/>
        <v>1.579278549366849E-4</v>
      </c>
      <c r="H387" s="58">
        <f>SUM($G$5:G387)</f>
        <v>0.99661359906888403</v>
      </c>
    </row>
    <row r="388" spans="2:8" x14ac:dyDescent="0.25">
      <c r="B388" s="62" t="s">
        <v>320</v>
      </c>
      <c r="C388" s="63">
        <v>0</v>
      </c>
      <c r="D388" s="63">
        <v>192</v>
      </c>
      <c r="E388" s="64">
        <v>46</v>
      </c>
      <c r="F388" s="21">
        <f t="shared" si="10"/>
        <v>192</v>
      </c>
      <c r="G388" s="56">
        <f t="shared" si="11"/>
        <v>1.579278549366849E-4</v>
      </c>
      <c r="H388" s="58">
        <f>SUM($G$5:G388)</f>
        <v>0.99677152692382076</v>
      </c>
    </row>
    <row r="389" spans="2:8" x14ac:dyDescent="0.25">
      <c r="B389" s="62" t="s">
        <v>326</v>
      </c>
      <c r="C389" s="63">
        <v>0</v>
      </c>
      <c r="D389" s="63">
        <v>180</v>
      </c>
      <c r="E389" s="64">
        <v>5</v>
      </c>
      <c r="F389" s="21">
        <f t="shared" ref="F389:F429" si="12">C389+D389</f>
        <v>180</v>
      </c>
      <c r="G389" s="56">
        <f t="shared" si="11"/>
        <v>1.480573640031421E-4</v>
      </c>
      <c r="H389" s="58">
        <f>SUM($G$5:G389)</f>
        <v>0.9969195842878239</v>
      </c>
    </row>
    <row r="390" spans="2:8" x14ac:dyDescent="0.25">
      <c r="B390" s="62" t="s">
        <v>337</v>
      </c>
      <c r="C390" s="63">
        <v>0</v>
      </c>
      <c r="D390" s="63">
        <v>178</v>
      </c>
      <c r="E390" s="64">
        <v>13</v>
      </c>
      <c r="F390" s="21">
        <f t="shared" si="12"/>
        <v>178</v>
      </c>
      <c r="G390" s="56">
        <f t="shared" ref="G390:G430" si="13">F390/$F$430</f>
        <v>1.4641228218088498E-4</v>
      </c>
      <c r="H390" s="58">
        <f>SUM($G$5:G390)</f>
        <v>0.99706599657000483</v>
      </c>
    </row>
    <row r="391" spans="2:8" x14ac:dyDescent="0.25">
      <c r="B391" s="62" t="s">
        <v>335</v>
      </c>
      <c r="C391" s="63">
        <v>177</v>
      </c>
      <c r="D391" s="63">
        <v>0</v>
      </c>
      <c r="E391" s="64">
        <v>49</v>
      </c>
      <c r="F391" s="21">
        <f t="shared" si="12"/>
        <v>177</v>
      </c>
      <c r="G391" s="56">
        <f t="shared" si="13"/>
        <v>1.4558974126975641E-4</v>
      </c>
      <c r="H391" s="58">
        <f>SUM($G$5:G391)</f>
        <v>0.9972115863112746</v>
      </c>
    </row>
    <row r="392" spans="2:8" x14ac:dyDescent="0.25">
      <c r="B392" s="62" t="s">
        <v>335</v>
      </c>
      <c r="C392" s="63">
        <v>172</v>
      </c>
      <c r="D392" s="63">
        <v>0</v>
      </c>
      <c r="E392" s="64">
        <v>25</v>
      </c>
      <c r="F392" s="21">
        <f t="shared" si="12"/>
        <v>172</v>
      </c>
      <c r="G392" s="56">
        <f t="shared" si="13"/>
        <v>1.4147703671411356E-4</v>
      </c>
      <c r="H392" s="58">
        <f>SUM($G$5:G392)</f>
        <v>0.99735306334798868</v>
      </c>
    </row>
    <row r="393" spans="2:8" x14ac:dyDescent="0.25">
      <c r="B393" s="62" t="s">
        <v>326</v>
      </c>
      <c r="C393" s="63">
        <v>0</v>
      </c>
      <c r="D393" s="63">
        <v>169</v>
      </c>
      <c r="E393" s="64">
        <v>19</v>
      </c>
      <c r="F393" s="21">
        <f t="shared" si="12"/>
        <v>169</v>
      </c>
      <c r="G393" s="56">
        <f t="shared" si="13"/>
        <v>1.3900941398072787E-4</v>
      </c>
      <c r="H393" s="58">
        <f>SUM($G$5:G393)</f>
        <v>0.99749207276196938</v>
      </c>
    </row>
    <row r="394" spans="2:8" x14ac:dyDescent="0.25">
      <c r="B394" s="62" t="s">
        <v>332</v>
      </c>
      <c r="C394" s="63">
        <v>0</v>
      </c>
      <c r="D394" s="63">
        <v>164</v>
      </c>
      <c r="E394" s="64">
        <v>13</v>
      </c>
      <c r="F394" s="21">
        <f t="shared" si="12"/>
        <v>164</v>
      </c>
      <c r="G394" s="56">
        <f t="shared" si="13"/>
        <v>1.3489670942508502E-4</v>
      </c>
      <c r="H394" s="58">
        <f>SUM($G$5:G394)</f>
        <v>0.99762696947139451</v>
      </c>
    </row>
    <row r="395" spans="2:8" x14ac:dyDescent="0.25">
      <c r="B395" s="62" t="s">
        <v>326</v>
      </c>
      <c r="C395" s="63">
        <v>0</v>
      </c>
      <c r="D395" s="63">
        <v>162</v>
      </c>
      <c r="E395" s="64">
        <v>25</v>
      </c>
      <c r="F395" s="21">
        <f t="shared" si="12"/>
        <v>162</v>
      </c>
      <c r="G395" s="56">
        <f t="shared" si="13"/>
        <v>1.3325162760282789E-4</v>
      </c>
      <c r="H395" s="58">
        <f>SUM($G$5:G395)</f>
        <v>0.99776022109899731</v>
      </c>
    </row>
    <row r="396" spans="2:8" x14ac:dyDescent="0.25">
      <c r="B396" s="62" t="s">
        <v>337</v>
      </c>
      <c r="C396" s="63">
        <v>0</v>
      </c>
      <c r="D396" s="63">
        <v>160</v>
      </c>
      <c r="E396" s="64">
        <v>13</v>
      </c>
      <c r="F396" s="21">
        <f t="shared" si="12"/>
        <v>160</v>
      </c>
      <c r="G396" s="56">
        <f t="shared" si="13"/>
        <v>1.3160654578057076E-4</v>
      </c>
      <c r="H396" s="58">
        <f>SUM($G$5:G396)</f>
        <v>0.99789182764477791</v>
      </c>
    </row>
    <row r="397" spans="2:8" x14ac:dyDescent="0.25">
      <c r="B397" s="62" t="s">
        <v>320</v>
      </c>
      <c r="C397" s="63">
        <v>156</v>
      </c>
      <c r="D397" s="63">
        <v>0</v>
      </c>
      <c r="E397" s="64">
        <v>13</v>
      </c>
      <c r="F397" s="21">
        <f t="shared" si="12"/>
        <v>156</v>
      </c>
      <c r="G397" s="56">
        <f t="shared" si="13"/>
        <v>1.283163821360565E-4</v>
      </c>
      <c r="H397" s="58">
        <f>SUM($G$5:G397)</f>
        <v>0.99802014402691397</v>
      </c>
    </row>
    <row r="398" spans="2:8" x14ac:dyDescent="0.25">
      <c r="B398" s="62" t="s">
        <v>326</v>
      </c>
      <c r="C398" s="63">
        <v>0</v>
      </c>
      <c r="D398" s="63">
        <v>154</v>
      </c>
      <c r="E398" s="64">
        <v>37</v>
      </c>
      <c r="F398" s="21">
        <f t="shared" si="12"/>
        <v>154</v>
      </c>
      <c r="G398" s="56">
        <f t="shared" si="13"/>
        <v>1.2667130031379935E-4</v>
      </c>
      <c r="H398" s="58">
        <f>SUM($G$5:G398)</f>
        <v>0.99814681532722782</v>
      </c>
    </row>
    <row r="399" spans="2:8" x14ac:dyDescent="0.25">
      <c r="B399" s="62" t="s">
        <v>335</v>
      </c>
      <c r="C399" s="63">
        <v>0</v>
      </c>
      <c r="D399" s="63">
        <v>150</v>
      </c>
      <c r="E399" s="64">
        <v>49</v>
      </c>
      <c r="F399" s="21">
        <f t="shared" si="12"/>
        <v>150</v>
      </c>
      <c r="G399" s="56">
        <f t="shared" si="13"/>
        <v>1.2338113666928509E-4</v>
      </c>
      <c r="H399" s="58">
        <f>SUM($G$5:G399)</f>
        <v>0.99827019646389714</v>
      </c>
    </row>
    <row r="400" spans="2:8" x14ac:dyDescent="0.25">
      <c r="B400" s="62" t="s">
        <v>320</v>
      </c>
      <c r="C400" s="63">
        <v>0</v>
      </c>
      <c r="D400" s="63">
        <v>148</v>
      </c>
      <c r="E400" s="64">
        <v>43</v>
      </c>
      <c r="F400" s="21">
        <f t="shared" si="12"/>
        <v>148</v>
      </c>
      <c r="G400" s="56">
        <f t="shared" si="13"/>
        <v>1.2173605484702795E-4</v>
      </c>
      <c r="H400" s="58">
        <f>SUM($G$5:G400)</f>
        <v>0.99839193251874414</v>
      </c>
    </row>
    <row r="401" spans="2:8" x14ac:dyDescent="0.25">
      <c r="B401" s="62" t="s">
        <v>326</v>
      </c>
      <c r="C401" s="63">
        <v>0</v>
      </c>
      <c r="D401" s="63">
        <v>146</v>
      </c>
      <c r="E401" s="64">
        <v>25</v>
      </c>
      <c r="F401" s="21">
        <f t="shared" si="12"/>
        <v>146</v>
      </c>
      <c r="G401" s="56">
        <f t="shared" si="13"/>
        <v>1.2009097302477082E-4</v>
      </c>
      <c r="H401" s="58">
        <f>SUM($G$5:G401)</f>
        <v>0.99851202349176893</v>
      </c>
    </row>
    <row r="402" spans="2:8" x14ac:dyDescent="0.25">
      <c r="B402" s="62" t="s">
        <v>326</v>
      </c>
      <c r="C402" s="63">
        <v>0</v>
      </c>
      <c r="D402" s="63">
        <v>142</v>
      </c>
      <c r="E402" s="64">
        <v>7</v>
      </c>
      <c r="F402" s="21">
        <f t="shared" si="12"/>
        <v>142</v>
      </c>
      <c r="G402" s="56">
        <f t="shared" si="13"/>
        <v>1.1680080938025655E-4</v>
      </c>
      <c r="H402" s="58">
        <f>SUM($G$5:G402)</f>
        <v>0.99862882430114919</v>
      </c>
    </row>
    <row r="403" spans="2:8" x14ac:dyDescent="0.25">
      <c r="B403" s="62" t="s">
        <v>320</v>
      </c>
      <c r="C403" s="63">
        <v>0</v>
      </c>
      <c r="D403" s="63">
        <v>138</v>
      </c>
      <c r="E403" s="64">
        <v>7</v>
      </c>
      <c r="F403" s="21">
        <f t="shared" si="12"/>
        <v>138</v>
      </c>
      <c r="G403" s="56">
        <f t="shared" si="13"/>
        <v>1.1351064573574228E-4</v>
      </c>
      <c r="H403" s="58">
        <f>SUM($G$5:G403)</f>
        <v>0.99874233494688491</v>
      </c>
    </row>
    <row r="404" spans="2:8" x14ac:dyDescent="0.25">
      <c r="B404" s="62" t="s">
        <v>330</v>
      </c>
      <c r="C404" s="63">
        <v>135</v>
      </c>
      <c r="D404" s="63">
        <v>0</v>
      </c>
      <c r="E404" s="64">
        <v>37</v>
      </c>
      <c r="F404" s="21">
        <f t="shared" si="12"/>
        <v>135</v>
      </c>
      <c r="G404" s="56">
        <f t="shared" si="13"/>
        <v>1.1104302300235658E-4</v>
      </c>
      <c r="H404" s="58">
        <f>SUM($G$5:G404)</f>
        <v>0.99885337796988727</v>
      </c>
    </row>
    <row r="405" spans="2:8" x14ac:dyDescent="0.25">
      <c r="B405" s="62" t="s">
        <v>337</v>
      </c>
      <c r="C405" s="63">
        <v>0</v>
      </c>
      <c r="D405" s="63">
        <v>129</v>
      </c>
      <c r="E405" s="64">
        <v>31</v>
      </c>
      <c r="F405" s="21">
        <f t="shared" si="12"/>
        <v>129</v>
      </c>
      <c r="G405" s="56">
        <f t="shared" si="13"/>
        <v>1.0610777753558517E-4</v>
      </c>
      <c r="H405" s="58">
        <f>SUM($G$5:G405)</f>
        <v>0.99895948574742288</v>
      </c>
    </row>
    <row r="406" spans="2:8" x14ac:dyDescent="0.25">
      <c r="B406" s="62" t="s">
        <v>330</v>
      </c>
      <c r="C406" s="63">
        <v>0</v>
      </c>
      <c r="D406" s="63">
        <v>128</v>
      </c>
      <c r="E406" s="64">
        <v>13</v>
      </c>
      <c r="F406" s="21">
        <f t="shared" si="12"/>
        <v>128</v>
      </c>
      <c r="G406" s="56">
        <f t="shared" si="13"/>
        <v>1.0528523662445661E-4</v>
      </c>
      <c r="H406" s="58">
        <f>SUM($G$5:G406)</f>
        <v>0.99906477098404733</v>
      </c>
    </row>
    <row r="407" spans="2:8" x14ac:dyDescent="0.25">
      <c r="B407" s="62" t="s">
        <v>330</v>
      </c>
      <c r="C407" s="63">
        <v>0</v>
      </c>
      <c r="D407" s="63">
        <v>127</v>
      </c>
      <c r="E407" s="64">
        <v>7</v>
      </c>
      <c r="F407" s="21">
        <f t="shared" si="12"/>
        <v>127</v>
      </c>
      <c r="G407" s="56">
        <f t="shared" si="13"/>
        <v>1.0446269571332804E-4</v>
      </c>
      <c r="H407" s="58">
        <f>SUM($G$5:G407)</f>
        <v>0.99916923367976063</v>
      </c>
    </row>
    <row r="408" spans="2:8" x14ac:dyDescent="0.25">
      <c r="B408" s="62" t="s">
        <v>332</v>
      </c>
      <c r="C408" s="63">
        <v>0</v>
      </c>
      <c r="D408" s="63">
        <v>127</v>
      </c>
      <c r="E408" s="64">
        <v>13</v>
      </c>
      <c r="F408" s="21">
        <f t="shared" si="12"/>
        <v>127</v>
      </c>
      <c r="G408" s="56">
        <f t="shared" si="13"/>
        <v>1.0446269571332804E-4</v>
      </c>
      <c r="H408" s="58">
        <f>SUM($G$5:G408)</f>
        <v>0.99927369637547392</v>
      </c>
    </row>
    <row r="409" spans="2:8" x14ac:dyDescent="0.25">
      <c r="B409" s="62" t="s">
        <v>326</v>
      </c>
      <c r="C409" s="63">
        <v>0</v>
      </c>
      <c r="D409" s="63">
        <v>127</v>
      </c>
      <c r="E409" s="64">
        <v>31</v>
      </c>
      <c r="F409" s="21">
        <f t="shared" si="12"/>
        <v>127</v>
      </c>
      <c r="G409" s="56">
        <f t="shared" si="13"/>
        <v>1.0446269571332804E-4</v>
      </c>
      <c r="H409" s="58">
        <f>SUM($G$5:G409)</f>
        <v>0.99937815907118721</v>
      </c>
    </row>
    <row r="410" spans="2:8" x14ac:dyDescent="0.25">
      <c r="B410" s="62" t="s">
        <v>330</v>
      </c>
      <c r="C410" s="63">
        <v>0</v>
      </c>
      <c r="D410" s="63">
        <v>116</v>
      </c>
      <c r="E410" s="64">
        <v>49</v>
      </c>
      <c r="F410" s="21">
        <f t="shared" si="12"/>
        <v>116</v>
      </c>
      <c r="G410" s="56">
        <f t="shared" si="13"/>
        <v>9.5414745690913807E-5</v>
      </c>
      <c r="H410" s="58">
        <f>SUM($G$5:G410)</f>
        <v>0.99947357381687807</v>
      </c>
    </row>
    <row r="411" spans="2:8" x14ac:dyDescent="0.25">
      <c r="B411" s="62" t="s">
        <v>330</v>
      </c>
      <c r="C411" s="63">
        <v>0</v>
      </c>
      <c r="D411" s="63">
        <v>113</v>
      </c>
      <c r="E411" s="64">
        <v>25</v>
      </c>
      <c r="F411" s="21">
        <f t="shared" si="12"/>
        <v>113</v>
      </c>
      <c r="G411" s="56">
        <f t="shared" si="13"/>
        <v>9.2947122957528101E-5</v>
      </c>
      <c r="H411" s="58">
        <f>SUM($G$5:G411)</f>
        <v>0.99956652093983556</v>
      </c>
    </row>
    <row r="412" spans="2:8" x14ac:dyDescent="0.25">
      <c r="B412" s="62" t="s">
        <v>337</v>
      </c>
      <c r="C412" s="63">
        <v>0</v>
      </c>
      <c r="D412" s="63">
        <v>109</v>
      </c>
      <c r="E412" s="64">
        <v>25</v>
      </c>
      <c r="F412" s="21">
        <f t="shared" si="12"/>
        <v>109</v>
      </c>
      <c r="G412" s="56">
        <f t="shared" si="13"/>
        <v>8.9656959313013829E-5</v>
      </c>
      <c r="H412" s="58">
        <f>SUM($G$5:G412)</f>
        <v>0.99965617789914862</v>
      </c>
    </row>
    <row r="413" spans="2:8" x14ac:dyDescent="0.25">
      <c r="B413" s="62" t="s">
        <v>330</v>
      </c>
      <c r="C413" s="63">
        <v>0</v>
      </c>
      <c r="D413" s="63">
        <v>108</v>
      </c>
      <c r="E413" s="64">
        <v>25</v>
      </c>
      <c r="F413" s="21">
        <f t="shared" si="12"/>
        <v>108</v>
      </c>
      <c r="G413" s="56">
        <f t="shared" si="13"/>
        <v>8.8834418401885265E-5</v>
      </c>
      <c r="H413" s="58">
        <f>SUM($G$5:G413)</f>
        <v>0.99974501231755053</v>
      </c>
    </row>
    <row r="414" spans="2:8" x14ac:dyDescent="0.25">
      <c r="B414" s="62" t="s">
        <v>335</v>
      </c>
      <c r="C414" s="63">
        <v>0</v>
      </c>
      <c r="D414" s="63">
        <v>104</v>
      </c>
      <c r="E414" s="64">
        <v>25</v>
      </c>
      <c r="F414" s="21">
        <f t="shared" si="12"/>
        <v>104</v>
      </c>
      <c r="G414" s="56">
        <f t="shared" si="13"/>
        <v>8.5544254757370994E-5</v>
      </c>
      <c r="H414" s="58">
        <f>SUM($G$5:G414)</f>
        <v>0.9998305565723079</v>
      </c>
    </row>
    <row r="415" spans="2:8" x14ac:dyDescent="0.25">
      <c r="B415" s="62" t="s">
        <v>337</v>
      </c>
      <c r="C415" s="63">
        <v>0</v>
      </c>
      <c r="D415" s="63">
        <v>104</v>
      </c>
      <c r="E415" s="64">
        <v>37</v>
      </c>
      <c r="F415" s="21">
        <f t="shared" si="12"/>
        <v>104</v>
      </c>
      <c r="G415" s="56">
        <f t="shared" si="13"/>
        <v>8.5544254757370994E-5</v>
      </c>
      <c r="H415" s="58">
        <f>SUM($G$5:G415)</f>
        <v>0.99991610082706528</v>
      </c>
    </row>
    <row r="416" spans="2:8" x14ac:dyDescent="0.25">
      <c r="B416" s="62" t="s">
        <v>330</v>
      </c>
      <c r="C416" s="63">
        <v>0</v>
      </c>
      <c r="D416" s="63">
        <v>102</v>
      </c>
      <c r="E416" s="64">
        <v>7</v>
      </c>
      <c r="F416" s="21">
        <f t="shared" si="12"/>
        <v>102</v>
      </c>
      <c r="G416" s="56">
        <f t="shared" si="13"/>
        <v>8.3899172935113865E-5</v>
      </c>
      <c r="H416" s="58">
        <f>SUM($G$5:G416)</f>
        <v>1.0000000000000004</v>
      </c>
    </row>
    <row r="417" spans="2:8" x14ac:dyDescent="0.25">
      <c r="B417" s="62" t="s">
        <v>337</v>
      </c>
      <c r="C417" s="63">
        <v>0</v>
      </c>
      <c r="D417" s="63">
        <v>0</v>
      </c>
      <c r="E417" s="64">
        <v>11</v>
      </c>
      <c r="F417" s="21">
        <f t="shared" si="12"/>
        <v>0</v>
      </c>
      <c r="G417" s="56">
        <f t="shared" si="13"/>
        <v>0</v>
      </c>
      <c r="H417" s="58">
        <f>SUM($G$5:G417)</f>
        <v>1.0000000000000004</v>
      </c>
    </row>
    <row r="418" spans="2:8" x14ac:dyDescent="0.25">
      <c r="B418" s="62" t="s">
        <v>326</v>
      </c>
      <c r="C418" s="63">
        <v>0</v>
      </c>
      <c r="D418" s="63">
        <v>0</v>
      </c>
      <c r="E418" s="64">
        <v>13</v>
      </c>
      <c r="F418" s="21">
        <f t="shared" si="12"/>
        <v>0</v>
      </c>
      <c r="G418" s="56">
        <f t="shared" si="13"/>
        <v>0</v>
      </c>
      <c r="H418" s="58">
        <f>SUM($G$5:G418)</f>
        <v>1.0000000000000004</v>
      </c>
    </row>
    <row r="419" spans="2:8" x14ac:dyDescent="0.25">
      <c r="B419" s="62" t="s">
        <v>337</v>
      </c>
      <c r="C419" s="63">
        <v>0</v>
      </c>
      <c r="D419" s="63">
        <v>0</v>
      </c>
      <c r="E419" s="64">
        <v>19</v>
      </c>
      <c r="F419" s="21">
        <f t="shared" si="12"/>
        <v>0</v>
      </c>
      <c r="G419" s="56">
        <f t="shared" si="13"/>
        <v>0</v>
      </c>
      <c r="H419" s="58">
        <f>SUM($G$5:G419)</f>
        <v>1.0000000000000004</v>
      </c>
    </row>
    <row r="420" spans="2:8" x14ac:dyDescent="0.25">
      <c r="B420" s="62" t="s">
        <v>330</v>
      </c>
      <c r="C420" s="63">
        <v>0</v>
      </c>
      <c r="D420" s="63">
        <v>0</v>
      </c>
      <c r="E420" s="64">
        <v>22</v>
      </c>
      <c r="F420" s="21">
        <f t="shared" si="12"/>
        <v>0</v>
      </c>
      <c r="G420" s="56">
        <f t="shared" si="13"/>
        <v>0</v>
      </c>
      <c r="H420" s="58">
        <f>SUM($G$5:G420)</f>
        <v>1.0000000000000004</v>
      </c>
    </row>
    <row r="421" spans="2:8" x14ac:dyDescent="0.25">
      <c r="B421" s="62" t="s">
        <v>326</v>
      </c>
      <c r="C421" s="63">
        <v>0</v>
      </c>
      <c r="D421" s="63">
        <v>0</v>
      </c>
      <c r="E421" s="64">
        <v>25</v>
      </c>
      <c r="F421" s="21">
        <f t="shared" si="12"/>
        <v>0</v>
      </c>
      <c r="G421" s="56">
        <f t="shared" si="13"/>
        <v>0</v>
      </c>
      <c r="H421" s="58">
        <f>SUM($G$5:G421)</f>
        <v>1.0000000000000004</v>
      </c>
    </row>
    <row r="422" spans="2:8" x14ac:dyDescent="0.25">
      <c r="B422" s="62" t="s">
        <v>339</v>
      </c>
      <c r="C422" s="63">
        <v>0</v>
      </c>
      <c r="D422" s="63">
        <v>0</v>
      </c>
      <c r="E422" s="64">
        <v>25</v>
      </c>
      <c r="F422" s="21">
        <f t="shared" si="12"/>
        <v>0</v>
      </c>
      <c r="G422" s="56">
        <f t="shared" si="13"/>
        <v>0</v>
      </c>
      <c r="H422" s="58">
        <f>SUM($G$5:G422)</f>
        <v>1.0000000000000004</v>
      </c>
    </row>
    <row r="423" spans="2:8" x14ac:dyDescent="0.25">
      <c r="B423" s="62" t="s">
        <v>330</v>
      </c>
      <c r="C423" s="63">
        <v>0</v>
      </c>
      <c r="D423" s="63">
        <v>0</v>
      </c>
      <c r="E423" s="64">
        <v>25</v>
      </c>
      <c r="F423" s="21">
        <f t="shared" si="12"/>
        <v>0</v>
      </c>
      <c r="G423" s="56">
        <f t="shared" si="13"/>
        <v>0</v>
      </c>
      <c r="H423" s="58">
        <f>SUM($G$5:G423)</f>
        <v>1.0000000000000004</v>
      </c>
    </row>
    <row r="424" spans="2:8" x14ac:dyDescent="0.25">
      <c r="B424" s="62" t="s">
        <v>330</v>
      </c>
      <c r="C424" s="63">
        <v>0</v>
      </c>
      <c r="D424" s="63">
        <v>0</v>
      </c>
      <c r="E424" s="64">
        <v>25</v>
      </c>
      <c r="F424" s="21">
        <f t="shared" si="12"/>
        <v>0</v>
      </c>
      <c r="G424" s="56">
        <f t="shared" si="13"/>
        <v>0</v>
      </c>
      <c r="H424" s="58">
        <f>SUM($G$5:G424)</f>
        <v>1.0000000000000004</v>
      </c>
    </row>
    <row r="425" spans="2:8" x14ac:dyDescent="0.25">
      <c r="B425" s="62" t="s">
        <v>326</v>
      </c>
      <c r="C425" s="63">
        <v>0</v>
      </c>
      <c r="D425" s="63">
        <v>0</v>
      </c>
      <c r="E425" s="64">
        <v>31</v>
      </c>
      <c r="F425" s="21">
        <f t="shared" si="12"/>
        <v>0</v>
      </c>
      <c r="G425" s="56">
        <f t="shared" si="13"/>
        <v>0</v>
      </c>
      <c r="H425" s="58">
        <f>SUM($G$5:G425)</f>
        <v>1.0000000000000004</v>
      </c>
    </row>
    <row r="426" spans="2:8" x14ac:dyDescent="0.25">
      <c r="B426" s="62" t="s">
        <v>332</v>
      </c>
      <c r="C426" s="63">
        <v>0</v>
      </c>
      <c r="D426" s="63">
        <v>0</v>
      </c>
      <c r="E426" s="64">
        <v>37</v>
      </c>
      <c r="F426" s="21">
        <f t="shared" si="12"/>
        <v>0</v>
      </c>
      <c r="G426" s="56">
        <f t="shared" si="13"/>
        <v>0</v>
      </c>
      <c r="H426" s="58">
        <f>SUM($G$5:G426)</f>
        <v>1.0000000000000004</v>
      </c>
    </row>
    <row r="427" spans="2:8" x14ac:dyDescent="0.25">
      <c r="B427" s="62" t="s">
        <v>337</v>
      </c>
      <c r="C427" s="63">
        <v>0</v>
      </c>
      <c r="D427" s="63">
        <v>0</v>
      </c>
      <c r="E427" s="64">
        <v>37</v>
      </c>
      <c r="F427" s="21">
        <f t="shared" si="12"/>
        <v>0</v>
      </c>
      <c r="G427" s="56">
        <f t="shared" si="13"/>
        <v>0</v>
      </c>
      <c r="H427" s="58">
        <f>SUM($G$5:G427)</f>
        <v>1.0000000000000004</v>
      </c>
    </row>
    <row r="428" spans="2:8" x14ac:dyDescent="0.25">
      <c r="B428" s="62" t="s">
        <v>326</v>
      </c>
      <c r="C428" s="63">
        <v>0</v>
      </c>
      <c r="D428" s="63">
        <v>0</v>
      </c>
      <c r="E428" s="64">
        <v>40</v>
      </c>
      <c r="F428" s="21">
        <f t="shared" si="12"/>
        <v>0</v>
      </c>
      <c r="G428" s="56">
        <f t="shared" si="13"/>
        <v>0</v>
      </c>
      <c r="H428" s="58">
        <f>SUM($G$5:G428)</f>
        <v>1.0000000000000004</v>
      </c>
    </row>
    <row r="429" spans="2:8" x14ac:dyDescent="0.25">
      <c r="B429" s="62" t="s">
        <v>320</v>
      </c>
      <c r="C429" s="63">
        <v>0</v>
      </c>
      <c r="D429" s="63">
        <v>0</v>
      </c>
      <c r="E429" s="64">
        <v>43</v>
      </c>
      <c r="F429" s="21">
        <f t="shared" si="12"/>
        <v>0</v>
      </c>
      <c r="G429" s="56">
        <f t="shared" si="13"/>
        <v>0</v>
      </c>
      <c r="H429" s="58">
        <f>SUM($G$5:G429)</f>
        <v>1.0000000000000004</v>
      </c>
    </row>
    <row r="430" spans="2:8" x14ac:dyDescent="0.25">
      <c r="E430" t="s">
        <v>349</v>
      </c>
      <c r="F430" s="22">
        <f>SUM(F5:F429)</f>
        <v>1215745</v>
      </c>
      <c r="G430" s="56">
        <f t="shared" si="13"/>
        <v>1</v>
      </c>
      <c r="H430" s="58"/>
    </row>
  </sheetData>
  <sortState ref="B5:F429">
    <sortCondition descending="1" ref="F5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8"/>
  <sheetViews>
    <sheetView workbookViewId="0"/>
  </sheetViews>
  <sheetFormatPr defaultColWidth="8.85546875" defaultRowHeight="15" x14ac:dyDescent="0.25"/>
  <sheetData>
    <row r="2" spans="2:7" x14ac:dyDescent="0.25">
      <c r="B2" t="s">
        <v>920</v>
      </c>
      <c r="D2" s="65"/>
    </row>
    <row r="4" spans="2:7" s="61" customFormat="1" ht="30.75" thickBot="1" x14ac:dyDescent="0.3">
      <c r="B4" s="59" t="s">
        <v>309</v>
      </c>
      <c r="C4" s="59" t="s">
        <v>314</v>
      </c>
      <c r="E4" s="158" t="s">
        <v>966</v>
      </c>
      <c r="F4" s="158" t="s">
        <v>967</v>
      </c>
      <c r="G4" s="158" t="s">
        <v>968</v>
      </c>
    </row>
    <row r="5" spans="2:7" ht="15.75" thickTop="1" x14ac:dyDescent="0.25">
      <c r="B5" s="47" t="s">
        <v>330</v>
      </c>
      <c r="C5" s="47" t="s">
        <v>322</v>
      </c>
      <c r="E5" s="159">
        <f xml:space="preserve"> COUNTIF($C$5:$C$108,"Single")</f>
        <v>59</v>
      </c>
      <c r="F5" s="159">
        <f xml:space="preserve"> COUNTIF($C$5:$C$108,"Married")</f>
        <v>8</v>
      </c>
      <c r="G5" s="159">
        <f xml:space="preserve"> COUNTIF($C$5:$C$108,"Divorced")</f>
        <v>37</v>
      </c>
    </row>
    <row r="6" spans="2:7" x14ac:dyDescent="0.25">
      <c r="B6" s="47" t="s">
        <v>330</v>
      </c>
      <c r="C6" s="47" t="s">
        <v>334</v>
      </c>
    </row>
    <row r="7" spans="2:7" x14ac:dyDescent="0.25">
      <c r="B7" s="47" t="s">
        <v>330</v>
      </c>
      <c r="C7" s="47" t="s">
        <v>327</v>
      </c>
    </row>
    <row r="8" spans="2:7" x14ac:dyDescent="0.25">
      <c r="B8" s="47" t="s">
        <v>330</v>
      </c>
      <c r="C8" s="47" t="s">
        <v>322</v>
      </c>
    </row>
    <row r="9" spans="2:7" x14ac:dyDescent="0.25">
      <c r="B9" s="47" t="s">
        <v>330</v>
      </c>
      <c r="C9" s="47" t="s">
        <v>327</v>
      </c>
    </row>
    <row r="10" spans="2:7" x14ac:dyDescent="0.25">
      <c r="B10" s="47" t="s">
        <v>330</v>
      </c>
      <c r="C10" s="47" t="s">
        <v>322</v>
      </c>
    </row>
    <row r="11" spans="2:7" x14ac:dyDescent="0.25">
      <c r="B11" s="47" t="s">
        <v>330</v>
      </c>
      <c r="C11" s="47" t="s">
        <v>322</v>
      </c>
    </row>
    <row r="12" spans="2:7" x14ac:dyDescent="0.25">
      <c r="B12" s="47" t="s">
        <v>330</v>
      </c>
      <c r="C12" s="47" t="s">
        <v>322</v>
      </c>
    </row>
    <row r="13" spans="2:7" x14ac:dyDescent="0.25">
      <c r="B13" s="47" t="s">
        <v>330</v>
      </c>
      <c r="C13" s="47" t="s">
        <v>322</v>
      </c>
    </row>
    <row r="14" spans="2:7" x14ac:dyDescent="0.25">
      <c r="B14" s="47" t="s">
        <v>330</v>
      </c>
      <c r="C14" s="47" t="s">
        <v>322</v>
      </c>
    </row>
    <row r="15" spans="2:7" x14ac:dyDescent="0.25">
      <c r="B15" s="47" t="s">
        <v>330</v>
      </c>
      <c r="C15" s="47" t="s">
        <v>322</v>
      </c>
    </row>
    <row r="16" spans="2:7" x14ac:dyDescent="0.25">
      <c r="B16" s="47" t="s">
        <v>330</v>
      </c>
      <c r="C16" s="47" t="s">
        <v>322</v>
      </c>
    </row>
    <row r="17" spans="2:3" x14ac:dyDescent="0.25">
      <c r="B17" s="47" t="s">
        <v>330</v>
      </c>
      <c r="C17" s="47" t="s">
        <v>322</v>
      </c>
    </row>
    <row r="18" spans="2:3" x14ac:dyDescent="0.25">
      <c r="B18" s="47" t="s">
        <v>330</v>
      </c>
      <c r="C18" s="47" t="s">
        <v>322</v>
      </c>
    </row>
    <row r="19" spans="2:3" x14ac:dyDescent="0.25">
      <c r="B19" s="47" t="s">
        <v>330</v>
      </c>
      <c r="C19" s="47" t="s">
        <v>327</v>
      </c>
    </row>
    <row r="20" spans="2:3" x14ac:dyDescent="0.25">
      <c r="B20" s="47" t="s">
        <v>330</v>
      </c>
      <c r="C20" s="47" t="s">
        <v>322</v>
      </c>
    </row>
    <row r="21" spans="2:3" x14ac:dyDescent="0.25">
      <c r="B21" s="47" t="s">
        <v>330</v>
      </c>
      <c r="C21" s="47" t="s">
        <v>322</v>
      </c>
    </row>
    <row r="22" spans="2:3" x14ac:dyDescent="0.25">
      <c r="B22" s="47" t="s">
        <v>330</v>
      </c>
      <c r="C22" s="47" t="s">
        <v>334</v>
      </c>
    </row>
    <row r="23" spans="2:3" x14ac:dyDescent="0.25">
      <c r="B23" s="47" t="s">
        <v>330</v>
      </c>
      <c r="C23" s="47" t="s">
        <v>322</v>
      </c>
    </row>
    <row r="24" spans="2:3" x14ac:dyDescent="0.25">
      <c r="B24" s="47" t="s">
        <v>330</v>
      </c>
      <c r="C24" s="47" t="s">
        <v>322</v>
      </c>
    </row>
    <row r="25" spans="2:3" x14ac:dyDescent="0.25">
      <c r="B25" s="47" t="s">
        <v>330</v>
      </c>
      <c r="C25" s="47" t="s">
        <v>322</v>
      </c>
    </row>
    <row r="26" spans="2:3" x14ac:dyDescent="0.25">
      <c r="B26" s="47" t="s">
        <v>330</v>
      </c>
      <c r="C26" s="47" t="s">
        <v>327</v>
      </c>
    </row>
    <row r="27" spans="2:3" x14ac:dyDescent="0.25">
      <c r="B27" s="47" t="s">
        <v>330</v>
      </c>
      <c r="C27" s="47" t="s">
        <v>327</v>
      </c>
    </row>
    <row r="28" spans="2:3" x14ac:dyDescent="0.25">
      <c r="B28" s="47" t="s">
        <v>330</v>
      </c>
      <c r="C28" s="47" t="s">
        <v>322</v>
      </c>
    </row>
    <row r="29" spans="2:3" x14ac:dyDescent="0.25">
      <c r="B29" s="47" t="s">
        <v>330</v>
      </c>
      <c r="C29" s="47" t="s">
        <v>327</v>
      </c>
    </row>
    <row r="30" spans="2:3" x14ac:dyDescent="0.25">
      <c r="B30" s="47" t="s">
        <v>330</v>
      </c>
      <c r="C30" s="47" t="s">
        <v>327</v>
      </c>
    </row>
    <row r="31" spans="2:3" x14ac:dyDescent="0.25">
      <c r="B31" s="47" t="s">
        <v>330</v>
      </c>
      <c r="C31" s="47" t="s">
        <v>322</v>
      </c>
    </row>
    <row r="32" spans="2:3" x14ac:dyDescent="0.25">
      <c r="B32" s="47" t="s">
        <v>330</v>
      </c>
      <c r="C32" s="47" t="s">
        <v>327</v>
      </c>
    </row>
    <row r="33" spans="2:3" x14ac:dyDescent="0.25">
      <c r="B33" s="47" t="s">
        <v>330</v>
      </c>
      <c r="C33" s="47" t="s">
        <v>327</v>
      </c>
    </row>
    <row r="34" spans="2:3" x14ac:dyDescent="0.25">
      <c r="B34" s="47" t="s">
        <v>330</v>
      </c>
      <c r="C34" s="47" t="s">
        <v>327</v>
      </c>
    </row>
    <row r="35" spans="2:3" x14ac:dyDescent="0.25">
      <c r="B35" s="47" t="s">
        <v>330</v>
      </c>
      <c r="C35" s="47" t="s">
        <v>322</v>
      </c>
    </row>
    <row r="36" spans="2:3" x14ac:dyDescent="0.25">
      <c r="B36" s="47" t="s">
        <v>330</v>
      </c>
      <c r="C36" s="47" t="s">
        <v>322</v>
      </c>
    </row>
    <row r="37" spans="2:3" x14ac:dyDescent="0.25">
      <c r="B37" s="47" t="s">
        <v>330</v>
      </c>
      <c r="C37" s="47" t="s">
        <v>322</v>
      </c>
    </row>
    <row r="38" spans="2:3" x14ac:dyDescent="0.25">
      <c r="B38" s="47" t="s">
        <v>330</v>
      </c>
      <c r="C38" s="47" t="s">
        <v>322</v>
      </c>
    </row>
    <row r="39" spans="2:3" x14ac:dyDescent="0.25">
      <c r="B39" s="47" t="s">
        <v>330</v>
      </c>
      <c r="C39" s="47" t="s">
        <v>334</v>
      </c>
    </row>
    <row r="40" spans="2:3" x14ac:dyDescent="0.25">
      <c r="B40" s="47" t="s">
        <v>330</v>
      </c>
      <c r="C40" s="47" t="s">
        <v>334</v>
      </c>
    </row>
    <row r="41" spans="2:3" x14ac:dyDescent="0.25">
      <c r="B41" s="47" t="s">
        <v>330</v>
      </c>
      <c r="C41" s="47" t="s">
        <v>322</v>
      </c>
    </row>
    <row r="42" spans="2:3" x14ac:dyDescent="0.25">
      <c r="B42" s="47" t="s">
        <v>330</v>
      </c>
      <c r="C42" s="47" t="s">
        <v>327</v>
      </c>
    </row>
    <row r="43" spans="2:3" x14ac:dyDescent="0.25">
      <c r="B43" s="47" t="s">
        <v>330</v>
      </c>
      <c r="C43" s="47" t="s">
        <v>327</v>
      </c>
    </row>
    <row r="44" spans="2:3" x14ac:dyDescent="0.25">
      <c r="B44" s="47" t="s">
        <v>330</v>
      </c>
      <c r="C44" s="47" t="s">
        <v>327</v>
      </c>
    </row>
    <row r="45" spans="2:3" x14ac:dyDescent="0.25">
      <c r="B45" s="47" t="s">
        <v>330</v>
      </c>
      <c r="C45" s="47" t="s">
        <v>322</v>
      </c>
    </row>
    <row r="46" spans="2:3" x14ac:dyDescent="0.25">
      <c r="B46" s="47" t="s">
        <v>330</v>
      </c>
      <c r="C46" s="47" t="s">
        <v>334</v>
      </c>
    </row>
    <row r="47" spans="2:3" x14ac:dyDescent="0.25">
      <c r="B47" s="47" t="s">
        <v>330</v>
      </c>
      <c r="C47" s="47" t="s">
        <v>322</v>
      </c>
    </row>
    <row r="48" spans="2:3" x14ac:dyDescent="0.25">
      <c r="B48" s="47" t="s">
        <v>330</v>
      </c>
      <c r="C48" s="47" t="s">
        <v>322</v>
      </c>
    </row>
    <row r="49" spans="2:3" x14ac:dyDescent="0.25">
      <c r="B49" s="47" t="s">
        <v>330</v>
      </c>
      <c r="C49" s="47" t="s">
        <v>327</v>
      </c>
    </row>
    <row r="50" spans="2:3" x14ac:dyDescent="0.25">
      <c r="B50" s="47" t="s">
        <v>330</v>
      </c>
      <c r="C50" s="47" t="s">
        <v>327</v>
      </c>
    </row>
    <row r="51" spans="2:3" x14ac:dyDescent="0.25">
      <c r="B51" s="47" t="s">
        <v>330</v>
      </c>
      <c r="C51" s="47" t="s">
        <v>322</v>
      </c>
    </row>
    <row r="52" spans="2:3" x14ac:dyDescent="0.25">
      <c r="B52" s="47" t="s">
        <v>330</v>
      </c>
      <c r="C52" s="47" t="s">
        <v>322</v>
      </c>
    </row>
    <row r="53" spans="2:3" x14ac:dyDescent="0.25">
      <c r="B53" s="47" t="s">
        <v>330</v>
      </c>
      <c r="C53" s="47" t="s">
        <v>322</v>
      </c>
    </row>
    <row r="54" spans="2:3" x14ac:dyDescent="0.25">
      <c r="B54" s="47" t="s">
        <v>330</v>
      </c>
      <c r="C54" s="47" t="s">
        <v>327</v>
      </c>
    </row>
    <row r="55" spans="2:3" x14ac:dyDescent="0.25">
      <c r="B55" s="47" t="s">
        <v>330</v>
      </c>
      <c r="C55" s="47" t="s">
        <v>322</v>
      </c>
    </row>
    <row r="56" spans="2:3" x14ac:dyDescent="0.25">
      <c r="B56" s="47" t="s">
        <v>330</v>
      </c>
      <c r="C56" s="47" t="s">
        <v>327</v>
      </c>
    </row>
    <row r="57" spans="2:3" x14ac:dyDescent="0.25">
      <c r="B57" s="47" t="s">
        <v>330</v>
      </c>
      <c r="C57" s="47" t="s">
        <v>322</v>
      </c>
    </row>
    <row r="58" spans="2:3" x14ac:dyDescent="0.25">
      <c r="B58" s="47" t="s">
        <v>330</v>
      </c>
      <c r="C58" s="47" t="s">
        <v>322</v>
      </c>
    </row>
    <row r="59" spans="2:3" x14ac:dyDescent="0.25">
      <c r="B59" s="47" t="s">
        <v>330</v>
      </c>
      <c r="C59" s="47" t="s">
        <v>327</v>
      </c>
    </row>
    <row r="60" spans="2:3" x14ac:dyDescent="0.25">
      <c r="B60" s="47" t="s">
        <v>330</v>
      </c>
      <c r="C60" s="47" t="s">
        <v>327</v>
      </c>
    </row>
    <row r="61" spans="2:3" x14ac:dyDescent="0.25">
      <c r="B61" s="47" t="s">
        <v>330</v>
      </c>
      <c r="C61" s="47" t="s">
        <v>327</v>
      </c>
    </row>
    <row r="62" spans="2:3" x14ac:dyDescent="0.25">
      <c r="B62" s="47" t="s">
        <v>330</v>
      </c>
      <c r="C62" s="47" t="s">
        <v>327</v>
      </c>
    </row>
    <row r="63" spans="2:3" x14ac:dyDescent="0.25">
      <c r="B63" s="47" t="s">
        <v>330</v>
      </c>
      <c r="C63" s="47" t="s">
        <v>327</v>
      </c>
    </row>
    <row r="64" spans="2:3" x14ac:dyDescent="0.25">
      <c r="B64" s="47" t="s">
        <v>330</v>
      </c>
      <c r="C64" s="47" t="s">
        <v>322</v>
      </c>
    </row>
    <row r="65" spans="2:3" x14ac:dyDescent="0.25">
      <c r="B65" s="47" t="s">
        <v>330</v>
      </c>
      <c r="C65" s="47" t="s">
        <v>322</v>
      </c>
    </row>
    <row r="66" spans="2:3" x14ac:dyDescent="0.25">
      <c r="B66" s="47" t="s">
        <v>330</v>
      </c>
      <c r="C66" s="47" t="s">
        <v>322</v>
      </c>
    </row>
    <row r="67" spans="2:3" x14ac:dyDescent="0.25">
      <c r="B67" s="47" t="s">
        <v>330</v>
      </c>
      <c r="C67" s="47" t="s">
        <v>327</v>
      </c>
    </row>
    <row r="68" spans="2:3" x14ac:dyDescent="0.25">
      <c r="B68" s="47" t="s">
        <v>330</v>
      </c>
      <c r="C68" s="47" t="s">
        <v>322</v>
      </c>
    </row>
    <row r="69" spans="2:3" x14ac:dyDescent="0.25">
      <c r="B69" s="47" t="s">
        <v>330</v>
      </c>
      <c r="C69" s="47" t="s">
        <v>322</v>
      </c>
    </row>
    <row r="70" spans="2:3" x14ac:dyDescent="0.25">
      <c r="B70" s="47" t="s">
        <v>330</v>
      </c>
      <c r="C70" s="47" t="s">
        <v>327</v>
      </c>
    </row>
    <row r="71" spans="2:3" x14ac:dyDescent="0.25">
      <c r="B71" s="47" t="s">
        <v>330</v>
      </c>
      <c r="C71" s="47" t="s">
        <v>327</v>
      </c>
    </row>
    <row r="72" spans="2:3" x14ac:dyDescent="0.25">
      <c r="B72" s="47" t="s">
        <v>330</v>
      </c>
      <c r="C72" s="47" t="s">
        <v>334</v>
      </c>
    </row>
    <row r="73" spans="2:3" x14ac:dyDescent="0.25">
      <c r="B73" s="47" t="s">
        <v>330</v>
      </c>
      <c r="C73" s="47" t="s">
        <v>327</v>
      </c>
    </row>
    <row r="74" spans="2:3" x14ac:dyDescent="0.25">
      <c r="B74" s="47" t="s">
        <v>330</v>
      </c>
      <c r="C74" s="47" t="s">
        <v>322</v>
      </c>
    </row>
    <row r="75" spans="2:3" x14ac:dyDescent="0.25">
      <c r="B75" s="47" t="s">
        <v>330</v>
      </c>
      <c r="C75" s="47" t="s">
        <v>322</v>
      </c>
    </row>
    <row r="76" spans="2:3" x14ac:dyDescent="0.25">
      <c r="B76" s="47" t="s">
        <v>330</v>
      </c>
      <c r="C76" s="47" t="s">
        <v>322</v>
      </c>
    </row>
    <row r="77" spans="2:3" x14ac:dyDescent="0.25">
      <c r="B77" s="47" t="s">
        <v>330</v>
      </c>
      <c r="C77" s="47" t="s">
        <v>322</v>
      </c>
    </row>
    <row r="78" spans="2:3" x14ac:dyDescent="0.25">
      <c r="B78" s="47" t="s">
        <v>330</v>
      </c>
      <c r="C78" s="47" t="s">
        <v>327</v>
      </c>
    </row>
    <row r="79" spans="2:3" x14ac:dyDescent="0.25">
      <c r="B79" s="47" t="s">
        <v>330</v>
      </c>
      <c r="C79" s="47" t="s">
        <v>327</v>
      </c>
    </row>
    <row r="80" spans="2:3" x14ac:dyDescent="0.25">
      <c r="B80" s="47" t="s">
        <v>330</v>
      </c>
      <c r="C80" s="47" t="s">
        <v>322</v>
      </c>
    </row>
    <row r="81" spans="2:3" x14ac:dyDescent="0.25">
      <c r="B81" s="47" t="s">
        <v>330</v>
      </c>
      <c r="C81" s="47" t="s">
        <v>322</v>
      </c>
    </row>
    <row r="82" spans="2:3" x14ac:dyDescent="0.25">
      <c r="B82" s="47" t="s">
        <v>330</v>
      </c>
      <c r="C82" s="47" t="s">
        <v>322</v>
      </c>
    </row>
    <row r="83" spans="2:3" x14ac:dyDescent="0.25">
      <c r="B83" s="47" t="s">
        <v>330</v>
      </c>
      <c r="C83" s="47" t="s">
        <v>327</v>
      </c>
    </row>
    <row r="84" spans="2:3" x14ac:dyDescent="0.25">
      <c r="B84" s="47" t="s">
        <v>330</v>
      </c>
      <c r="C84" s="47" t="s">
        <v>334</v>
      </c>
    </row>
    <row r="85" spans="2:3" x14ac:dyDescent="0.25">
      <c r="B85" s="47" t="s">
        <v>330</v>
      </c>
      <c r="C85" s="47" t="s">
        <v>322</v>
      </c>
    </row>
    <row r="86" spans="2:3" x14ac:dyDescent="0.25">
      <c r="B86" s="47" t="s">
        <v>330</v>
      </c>
      <c r="C86" s="47" t="s">
        <v>322</v>
      </c>
    </row>
    <row r="87" spans="2:3" x14ac:dyDescent="0.25">
      <c r="B87" s="47" t="s">
        <v>330</v>
      </c>
      <c r="C87" s="47" t="s">
        <v>322</v>
      </c>
    </row>
    <row r="88" spans="2:3" x14ac:dyDescent="0.25">
      <c r="B88" s="47" t="s">
        <v>330</v>
      </c>
      <c r="C88" s="47" t="s">
        <v>327</v>
      </c>
    </row>
    <row r="89" spans="2:3" x14ac:dyDescent="0.25">
      <c r="B89" s="47" t="s">
        <v>330</v>
      </c>
      <c r="C89" s="47" t="s">
        <v>327</v>
      </c>
    </row>
    <row r="90" spans="2:3" x14ac:dyDescent="0.25">
      <c r="B90" s="47" t="s">
        <v>330</v>
      </c>
      <c r="C90" s="47" t="s">
        <v>322</v>
      </c>
    </row>
    <row r="91" spans="2:3" x14ac:dyDescent="0.25">
      <c r="B91" s="47" t="s">
        <v>330</v>
      </c>
      <c r="C91" s="47" t="s">
        <v>327</v>
      </c>
    </row>
    <row r="92" spans="2:3" x14ac:dyDescent="0.25">
      <c r="B92" s="47" t="s">
        <v>330</v>
      </c>
      <c r="C92" s="47" t="s">
        <v>334</v>
      </c>
    </row>
    <row r="93" spans="2:3" x14ac:dyDescent="0.25">
      <c r="B93" s="47" t="s">
        <v>330</v>
      </c>
      <c r="C93" s="47" t="s">
        <v>322</v>
      </c>
    </row>
    <row r="94" spans="2:3" x14ac:dyDescent="0.25">
      <c r="B94" s="47" t="s">
        <v>330</v>
      </c>
      <c r="C94" s="47" t="s">
        <v>327</v>
      </c>
    </row>
    <row r="95" spans="2:3" x14ac:dyDescent="0.25">
      <c r="B95" s="47" t="s">
        <v>330</v>
      </c>
      <c r="C95" s="47" t="s">
        <v>327</v>
      </c>
    </row>
    <row r="96" spans="2:3" x14ac:dyDescent="0.25">
      <c r="B96" s="47" t="s">
        <v>330</v>
      </c>
      <c r="C96" s="47" t="s">
        <v>322</v>
      </c>
    </row>
    <row r="97" spans="2:3" x14ac:dyDescent="0.25">
      <c r="B97" s="47" t="s">
        <v>330</v>
      </c>
      <c r="C97" s="47" t="s">
        <v>322</v>
      </c>
    </row>
    <row r="98" spans="2:3" x14ac:dyDescent="0.25">
      <c r="B98" s="47" t="s">
        <v>330</v>
      </c>
      <c r="C98" s="47" t="s">
        <v>322</v>
      </c>
    </row>
    <row r="99" spans="2:3" x14ac:dyDescent="0.25">
      <c r="B99" s="47" t="s">
        <v>330</v>
      </c>
      <c r="C99" s="47" t="s">
        <v>322</v>
      </c>
    </row>
    <row r="100" spans="2:3" x14ac:dyDescent="0.25">
      <c r="B100" s="47" t="s">
        <v>330</v>
      </c>
      <c r="C100" s="47" t="s">
        <v>322</v>
      </c>
    </row>
    <row r="101" spans="2:3" x14ac:dyDescent="0.25">
      <c r="B101" s="47" t="s">
        <v>330</v>
      </c>
      <c r="C101" s="47" t="s">
        <v>322</v>
      </c>
    </row>
    <row r="102" spans="2:3" x14ac:dyDescent="0.25">
      <c r="B102" s="47" t="s">
        <v>330</v>
      </c>
      <c r="C102" s="47" t="s">
        <v>327</v>
      </c>
    </row>
    <row r="103" spans="2:3" x14ac:dyDescent="0.25">
      <c r="B103" s="47" t="s">
        <v>330</v>
      </c>
      <c r="C103" s="47" t="s">
        <v>327</v>
      </c>
    </row>
    <row r="104" spans="2:3" x14ac:dyDescent="0.25">
      <c r="B104" s="47" t="s">
        <v>330</v>
      </c>
      <c r="C104" s="47" t="s">
        <v>322</v>
      </c>
    </row>
    <row r="105" spans="2:3" x14ac:dyDescent="0.25">
      <c r="B105" s="47" t="s">
        <v>330</v>
      </c>
      <c r="C105" s="47" t="s">
        <v>322</v>
      </c>
    </row>
    <row r="106" spans="2:3" x14ac:dyDescent="0.25">
      <c r="B106" s="47" t="s">
        <v>330</v>
      </c>
      <c r="C106" s="47" t="s">
        <v>327</v>
      </c>
    </row>
    <row r="107" spans="2:3" x14ac:dyDescent="0.25">
      <c r="B107" s="47" t="s">
        <v>330</v>
      </c>
      <c r="C107" s="47" t="s">
        <v>322</v>
      </c>
    </row>
    <row r="108" spans="2:3" x14ac:dyDescent="0.25">
      <c r="B108" s="47" t="s">
        <v>330</v>
      </c>
      <c r="C108" s="47" t="s">
        <v>322</v>
      </c>
    </row>
    <row r="114" spans="2:2" x14ac:dyDescent="0.25">
      <c r="B114" t="s">
        <v>321</v>
      </c>
    </row>
    <row r="115" spans="2:2" x14ac:dyDescent="0.25">
      <c r="B115" t="s">
        <v>321</v>
      </c>
    </row>
    <row r="118" spans="2:2" x14ac:dyDescent="0.25">
      <c r="B118" t="s">
        <v>321</v>
      </c>
    </row>
  </sheetData>
  <pageMargins left="0.7" right="0.7" top="0.75" bottom="0.75" header="0.3" footer="0.3"/>
  <pageSetup paperSize="0" orientation="portrait" horizontalDpi="0" verticalDpi="0" copie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B2:N429"/>
  <sheetViews>
    <sheetView workbookViewId="0">
      <selection activeCell="I35" sqref="I35"/>
    </sheetView>
  </sheetViews>
  <sheetFormatPr defaultColWidth="8.85546875" defaultRowHeight="15" x14ac:dyDescent="0.25"/>
  <cols>
    <col min="2" max="6" width="12.7109375" customWidth="1"/>
    <col min="9" max="10" width="8.85546875" style="157"/>
  </cols>
  <sheetData>
    <row r="2" spans="2:14" x14ac:dyDescent="0.25">
      <c r="B2" s="44" t="s">
        <v>308</v>
      </c>
      <c r="C2" s="45"/>
      <c r="D2" s="45"/>
      <c r="E2" s="45"/>
      <c r="F2" s="45"/>
    </row>
    <row r="3" spans="2:14" x14ac:dyDescent="0.25">
      <c r="B3" s="45"/>
      <c r="C3" s="45"/>
      <c r="D3" s="45"/>
      <c r="E3" s="45"/>
      <c r="F3" s="45"/>
    </row>
    <row r="4" spans="2:14" s="61" customFormat="1" ht="30.75" thickBot="1" x14ac:dyDescent="0.3">
      <c r="B4" s="59" t="s">
        <v>309</v>
      </c>
      <c r="C4" s="59" t="s">
        <v>313</v>
      </c>
      <c r="D4" s="59" t="s">
        <v>13</v>
      </c>
      <c r="E4" s="59" t="s">
        <v>314</v>
      </c>
      <c r="F4" s="59" t="s">
        <v>319</v>
      </c>
      <c r="I4" s="160" t="s">
        <v>969</v>
      </c>
      <c r="J4" s="160" t="s">
        <v>970</v>
      </c>
      <c r="K4" s="155"/>
      <c r="L4" s="155"/>
    </row>
    <row r="5" spans="2:14" ht="15.75" hidden="1" thickTop="1" x14ac:dyDescent="0.25">
      <c r="B5" s="47" t="s">
        <v>320</v>
      </c>
      <c r="C5" s="47">
        <v>41</v>
      </c>
      <c r="D5" s="47" t="s">
        <v>321</v>
      </c>
      <c r="E5" s="47" t="s">
        <v>322</v>
      </c>
      <c r="F5" s="47" t="s">
        <v>325</v>
      </c>
      <c r="I5"/>
      <c r="J5"/>
    </row>
    <row r="6" spans="2:14" ht="15.75" thickTop="1" x14ac:dyDescent="0.25">
      <c r="B6" s="47" t="s">
        <v>332</v>
      </c>
      <c r="C6" s="47">
        <v>2</v>
      </c>
      <c r="D6" s="47" t="s">
        <v>336</v>
      </c>
      <c r="E6" s="47" t="s">
        <v>327</v>
      </c>
      <c r="F6" s="47" t="s">
        <v>329</v>
      </c>
      <c r="H6" s="47" t="s">
        <v>921</v>
      </c>
      <c r="I6" s="157">
        <f>COUNTIF($F$6:$F$429,"High")</f>
        <v>211</v>
      </c>
      <c r="J6" s="157">
        <f>COUNTIF($F$6:$F$429,"Low")</f>
        <v>213</v>
      </c>
      <c r="K6" s="156"/>
      <c r="L6" s="156"/>
    </row>
    <row r="7" spans="2:14" hidden="1" x14ac:dyDescent="0.25">
      <c r="B7" s="47" t="s">
        <v>320</v>
      </c>
      <c r="C7" s="47">
        <v>35</v>
      </c>
      <c r="D7" s="47" t="s">
        <v>321</v>
      </c>
      <c r="E7" s="47" t="s">
        <v>322</v>
      </c>
      <c r="F7" s="47" t="s">
        <v>325</v>
      </c>
      <c r="I7"/>
      <c r="J7"/>
    </row>
    <row r="8" spans="2:14" hidden="1" x14ac:dyDescent="0.25">
      <c r="B8" s="47" t="s">
        <v>335</v>
      </c>
      <c r="C8" s="47">
        <v>35</v>
      </c>
      <c r="D8" s="47" t="s">
        <v>321</v>
      </c>
      <c r="E8" s="47" t="s">
        <v>322</v>
      </c>
      <c r="F8" s="47" t="s">
        <v>325</v>
      </c>
      <c r="I8"/>
      <c r="J8"/>
    </row>
    <row r="9" spans="2:14" x14ac:dyDescent="0.25">
      <c r="B9" s="47" t="s">
        <v>330</v>
      </c>
      <c r="C9" s="47">
        <v>2</v>
      </c>
      <c r="D9" s="47" t="s">
        <v>336</v>
      </c>
      <c r="E9" s="47" t="s">
        <v>327</v>
      </c>
      <c r="F9" s="47" t="s">
        <v>329</v>
      </c>
      <c r="G9" s="47" t="s">
        <v>102</v>
      </c>
      <c r="H9" t="s">
        <v>102</v>
      </c>
      <c r="I9" s="161" t="s">
        <v>971</v>
      </c>
      <c r="J9" s="161"/>
      <c r="K9" s="162"/>
      <c r="L9" s="162"/>
      <c r="M9" s="162"/>
      <c r="N9" s="162"/>
    </row>
    <row r="10" spans="2:14" hidden="1" x14ac:dyDescent="0.25">
      <c r="B10" s="47" t="s">
        <v>320</v>
      </c>
      <c r="C10" s="47">
        <v>119</v>
      </c>
      <c r="D10" s="47" t="s">
        <v>321</v>
      </c>
      <c r="E10" s="47" t="s">
        <v>334</v>
      </c>
      <c r="F10" s="47" t="s">
        <v>325</v>
      </c>
      <c r="I10"/>
      <c r="J10"/>
    </row>
    <row r="11" spans="2:14" x14ac:dyDescent="0.25">
      <c r="B11" s="47" t="s">
        <v>326</v>
      </c>
      <c r="C11" s="47">
        <v>3</v>
      </c>
      <c r="D11" s="47" t="s">
        <v>336</v>
      </c>
      <c r="E11" s="47" t="s">
        <v>327</v>
      </c>
      <c r="F11" s="47" t="s">
        <v>329</v>
      </c>
    </row>
    <row r="12" spans="2:14" hidden="1" x14ac:dyDescent="0.25">
      <c r="B12" s="47" t="s">
        <v>320</v>
      </c>
      <c r="C12" s="47">
        <v>14</v>
      </c>
      <c r="D12" s="47" t="s">
        <v>336</v>
      </c>
      <c r="E12" s="47" t="s">
        <v>327</v>
      </c>
      <c r="F12" s="47" t="s">
        <v>325</v>
      </c>
      <c r="I12"/>
      <c r="J12"/>
    </row>
    <row r="13" spans="2:14" x14ac:dyDescent="0.25">
      <c r="B13" s="47" t="s">
        <v>320</v>
      </c>
      <c r="C13" s="47">
        <v>1</v>
      </c>
      <c r="D13" s="47" t="s">
        <v>336</v>
      </c>
      <c r="E13" s="47" t="s">
        <v>327</v>
      </c>
      <c r="F13" s="47" t="s">
        <v>329</v>
      </c>
    </row>
    <row r="14" spans="2:14" hidden="1" x14ac:dyDescent="0.25">
      <c r="B14" s="47" t="s">
        <v>320</v>
      </c>
      <c r="C14" s="47">
        <v>18</v>
      </c>
      <c r="D14" s="47" t="s">
        <v>336</v>
      </c>
      <c r="E14" s="47" t="s">
        <v>327</v>
      </c>
      <c r="F14" s="47" t="s">
        <v>325</v>
      </c>
      <c r="I14"/>
      <c r="J14"/>
    </row>
    <row r="15" spans="2:14" x14ac:dyDescent="0.25">
      <c r="B15" s="47" t="s">
        <v>330</v>
      </c>
      <c r="C15" s="47">
        <v>8</v>
      </c>
      <c r="D15" s="47" t="s">
        <v>321</v>
      </c>
      <c r="E15" s="47" t="s">
        <v>322</v>
      </c>
      <c r="F15" s="47" t="s">
        <v>329</v>
      </c>
    </row>
    <row r="16" spans="2:14" x14ac:dyDescent="0.25">
      <c r="B16" s="47" t="s">
        <v>326</v>
      </c>
      <c r="C16" s="47">
        <v>5</v>
      </c>
      <c r="D16" s="47" t="s">
        <v>336</v>
      </c>
      <c r="E16" s="47" t="s">
        <v>327</v>
      </c>
      <c r="F16" s="47" t="s">
        <v>329</v>
      </c>
    </row>
    <row r="17" spans="2:10" hidden="1" x14ac:dyDescent="0.25">
      <c r="B17" s="47" t="s">
        <v>320</v>
      </c>
      <c r="C17" s="47">
        <v>100</v>
      </c>
      <c r="D17" s="47" t="s">
        <v>321</v>
      </c>
      <c r="E17" s="47" t="s">
        <v>322</v>
      </c>
      <c r="F17" s="47" t="s">
        <v>325</v>
      </c>
      <c r="I17"/>
      <c r="J17"/>
    </row>
    <row r="18" spans="2:10" x14ac:dyDescent="0.25">
      <c r="B18" s="47" t="s">
        <v>330</v>
      </c>
      <c r="C18" s="47">
        <v>2</v>
      </c>
      <c r="D18" s="47" t="s">
        <v>336</v>
      </c>
      <c r="E18" s="47" t="s">
        <v>327</v>
      </c>
      <c r="F18" s="47" t="s">
        <v>329</v>
      </c>
    </row>
    <row r="19" spans="2:10" x14ac:dyDescent="0.25">
      <c r="B19" s="47" t="s">
        <v>335</v>
      </c>
      <c r="C19" s="47">
        <v>3</v>
      </c>
      <c r="D19" s="47" t="s">
        <v>336</v>
      </c>
      <c r="E19" s="47" t="s">
        <v>327</v>
      </c>
      <c r="F19" s="47" t="s">
        <v>329</v>
      </c>
    </row>
    <row r="20" spans="2:10" hidden="1" x14ac:dyDescent="0.25">
      <c r="B20" s="47" t="s">
        <v>320</v>
      </c>
      <c r="C20" s="47">
        <v>42</v>
      </c>
      <c r="D20" s="47" t="s">
        <v>321</v>
      </c>
      <c r="E20" s="47" t="s">
        <v>334</v>
      </c>
      <c r="F20" s="47" t="s">
        <v>325</v>
      </c>
      <c r="I20"/>
      <c r="J20"/>
    </row>
    <row r="21" spans="2:10" hidden="1" x14ac:dyDescent="0.25">
      <c r="B21" s="47" t="s">
        <v>320</v>
      </c>
      <c r="C21" s="47">
        <v>70</v>
      </c>
      <c r="D21" s="47" t="s">
        <v>321</v>
      </c>
      <c r="E21" s="47" t="s">
        <v>322</v>
      </c>
      <c r="F21" s="47" t="s">
        <v>325</v>
      </c>
      <c r="I21"/>
      <c r="J21"/>
    </row>
    <row r="22" spans="2:10" hidden="1" x14ac:dyDescent="0.25">
      <c r="B22" s="47" t="s">
        <v>326</v>
      </c>
      <c r="C22" s="47">
        <v>53</v>
      </c>
      <c r="D22" s="47" t="s">
        <v>336</v>
      </c>
      <c r="E22" s="47" t="s">
        <v>327</v>
      </c>
      <c r="F22" s="47" t="s">
        <v>325</v>
      </c>
      <c r="I22"/>
      <c r="J22"/>
    </row>
    <row r="23" spans="2:10" x14ac:dyDescent="0.25">
      <c r="B23" s="47" t="s">
        <v>320</v>
      </c>
      <c r="C23" s="47">
        <v>3</v>
      </c>
      <c r="D23" s="47" t="s">
        <v>321</v>
      </c>
      <c r="E23" s="47" t="s">
        <v>322</v>
      </c>
      <c r="F23" s="47" t="s">
        <v>329</v>
      </c>
    </row>
    <row r="24" spans="2:10" hidden="1" x14ac:dyDescent="0.25">
      <c r="B24" s="47" t="s">
        <v>335</v>
      </c>
      <c r="C24" s="47">
        <v>21</v>
      </c>
      <c r="D24" s="47" t="s">
        <v>321</v>
      </c>
      <c r="E24" s="47" t="s">
        <v>322</v>
      </c>
      <c r="F24" s="47" t="s">
        <v>325</v>
      </c>
      <c r="I24"/>
      <c r="J24"/>
    </row>
    <row r="25" spans="2:10" hidden="1" x14ac:dyDescent="0.25">
      <c r="B25" s="47" t="s">
        <v>330</v>
      </c>
      <c r="C25" s="47">
        <v>13</v>
      </c>
      <c r="D25" s="47" t="s">
        <v>321</v>
      </c>
      <c r="E25" s="47" t="s">
        <v>322</v>
      </c>
      <c r="F25" s="47" t="s">
        <v>325</v>
      </c>
      <c r="I25"/>
      <c r="J25"/>
    </row>
    <row r="26" spans="2:10" hidden="1" x14ac:dyDescent="0.25">
      <c r="B26" s="47" t="s">
        <v>326</v>
      </c>
      <c r="C26" s="47">
        <v>14</v>
      </c>
      <c r="D26" s="47" t="s">
        <v>321</v>
      </c>
      <c r="E26" s="47" t="s">
        <v>334</v>
      </c>
      <c r="F26" s="47" t="s">
        <v>325</v>
      </c>
      <c r="I26"/>
      <c r="J26"/>
    </row>
    <row r="27" spans="2:10" x14ac:dyDescent="0.25">
      <c r="B27" s="47" t="s">
        <v>320</v>
      </c>
      <c r="C27" s="47">
        <v>4</v>
      </c>
      <c r="D27" s="47" t="s">
        <v>321</v>
      </c>
      <c r="E27" s="47" t="s">
        <v>334</v>
      </c>
      <c r="F27" s="47" t="s">
        <v>329</v>
      </c>
    </row>
    <row r="28" spans="2:10" hidden="1" x14ac:dyDescent="0.25">
      <c r="B28" s="47" t="s">
        <v>330</v>
      </c>
      <c r="C28" s="47">
        <v>90</v>
      </c>
      <c r="D28" s="47" t="s">
        <v>321</v>
      </c>
      <c r="E28" s="47" t="s">
        <v>322</v>
      </c>
      <c r="F28" s="47" t="s">
        <v>329</v>
      </c>
      <c r="I28"/>
      <c r="J28"/>
    </row>
    <row r="29" spans="2:10" hidden="1" x14ac:dyDescent="0.25">
      <c r="B29" s="47" t="s">
        <v>320</v>
      </c>
      <c r="C29" s="47">
        <v>26</v>
      </c>
      <c r="D29" s="47" t="s">
        <v>321</v>
      </c>
      <c r="E29" s="47" t="s">
        <v>322</v>
      </c>
      <c r="F29" s="47" t="s">
        <v>325</v>
      </c>
      <c r="I29"/>
      <c r="J29"/>
    </row>
    <row r="30" spans="2:10" x14ac:dyDescent="0.25">
      <c r="B30" s="47" t="s">
        <v>320</v>
      </c>
      <c r="C30" s="47">
        <v>0</v>
      </c>
      <c r="D30" s="47" t="s">
        <v>321</v>
      </c>
      <c r="E30" s="47" t="s">
        <v>322</v>
      </c>
      <c r="F30" s="47" t="s">
        <v>329</v>
      </c>
    </row>
    <row r="31" spans="2:10" hidden="1" x14ac:dyDescent="0.25">
      <c r="B31" s="47" t="s">
        <v>326</v>
      </c>
      <c r="C31" s="47">
        <v>23</v>
      </c>
      <c r="D31" s="47" t="s">
        <v>321</v>
      </c>
      <c r="E31" s="47" t="s">
        <v>322</v>
      </c>
      <c r="F31" s="47" t="s">
        <v>325</v>
      </c>
      <c r="I31"/>
      <c r="J31"/>
    </row>
    <row r="32" spans="2:10" hidden="1" x14ac:dyDescent="0.25">
      <c r="B32" s="47" t="s">
        <v>332</v>
      </c>
      <c r="C32" s="47">
        <v>52</v>
      </c>
      <c r="D32" s="47" t="s">
        <v>336</v>
      </c>
      <c r="E32" s="47" t="s">
        <v>327</v>
      </c>
      <c r="F32" s="47" t="s">
        <v>329</v>
      </c>
      <c r="I32"/>
      <c r="J32"/>
    </row>
    <row r="33" spans="2:10" hidden="1" x14ac:dyDescent="0.25">
      <c r="B33" s="47" t="s">
        <v>320</v>
      </c>
      <c r="C33" s="47">
        <v>51</v>
      </c>
      <c r="D33" s="47" t="s">
        <v>321</v>
      </c>
      <c r="E33" s="47" t="s">
        <v>322</v>
      </c>
      <c r="F33" s="47" t="s">
        <v>325</v>
      </c>
      <c r="I33"/>
      <c r="J33"/>
    </row>
    <row r="34" spans="2:10" hidden="1" x14ac:dyDescent="0.25">
      <c r="B34" s="47" t="s">
        <v>330</v>
      </c>
      <c r="C34" s="47">
        <v>39</v>
      </c>
      <c r="D34" s="47" t="s">
        <v>321</v>
      </c>
      <c r="E34" s="47" t="s">
        <v>322</v>
      </c>
      <c r="F34" s="47" t="s">
        <v>325</v>
      </c>
      <c r="I34"/>
      <c r="J34"/>
    </row>
    <row r="35" spans="2:10" x14ac:dyDescent="0.25">
      <c r="B35" s="47" t="s">
        <v>320</v>
      </c>
      <c r="C35" s="47">
        <v>4</v>
      </c>
      <c r="D35" s="47" t="s">
        <v>321</v>
      </c>
      <c r="E35" s="47" t="s">
        <v>334</v>
      </c>
      <c r="F35" s="47" t="s">
        <v>329</v>
      </c>
    </row>
    <row r="36" spans="2:10" hidden="1" x14ac:dyDescent="0.25">
      <c r="B36" s="47" t="s">
        <v>320</v>
      </c>
      <c r="C36" s="47">
        <v>40</v>
      </c>
      <c r="D36" s="47" t="s">
        <v>336</v>
      </c>
      <c r="E36" s="47" t="s">
        <v>327</v>
      </c>
      <c r="F36" s="47" t="s">
        <v>325</v>
      </c>
      <c r="I36"/>
      <c r="J36"/>
    </row>
    <row r="37" spans="2:10" hidden="1" x14ac:dyDescent="0.25">
      <c r="B37" s="47" t="s">
        <v>326</v>
      </c>
      <c r="C37" s="47">
        <v>12</v>
      </c>
      <c r="D37" s="47" t="s">
        <v>336</v>
      </c>
      <c r="E37" s="47" t="s">
        <v>327</v>
      </c>
      <c r="F37" s="47" t="s">
        <v>329</v>
      </c>
      <c r="I37"/>
      <c r="J37"/>
    </row>
    <row r="38" spans="2:10" x14ac:dyDescent="0.25">
      <c r="B38" s="47" t="s">
        <v>342</v>
      </c>
      <c r="C38" s="47">
        <v>0</v>
      </c>
      <c r="D38" s="47" t="s">
        <v>336</v>
      </c>
      <c r="E38" s="47" t="s">
        <v>327</v>
      </c>
      <c r="F38" s="47" t="s">
        <v>329</v>
      </c>
    </row>
    <row r="39" spans="2:10" hidden="1" x14ac:dyDescent="0.25">
      <c r="B39" s="47" t="s">
        <v>335</v>
      </c>
      <c r="C39" s="47">
        <v>14</v>
      </c>
      <c r="D39" s="47" t="s">
        <v>321</v>
      </c>
      <c r="E39" s="47" t="s">
        <v>334</v>
      </c>
      <c r="F39" s="47" t="s">
        <v>325</v>
      </c>
      <c r="I39"/>
      <c r="J39"/>
    </row>
    <row r="40" spans="2:10" hidden="1" x14ac:dyDescent="0.25">
      <c r="B40" s="47" t="s">
        <v>320</v>
      </c>
      <c r="C40" s="47">
        <v>81</v>
      </c>
      <c r="D40" s="47" t="s">
        <v>321</v>
      </c>
      <c r="E40" s="47" t="s">
        <v>322</v>
      </c>
      <c r="F40" s="47" t="s">
        <v>325</v>
      </c>
      <c r="I40"/>
      <c r="J40"/>
    </row>
    <row r="41" spans="2:10" hidden="1" x14ac:dyDescent="0.25">
      <c r="B41" s="47" t="s">
        <v>332</v>
      </c>
      <c r="C41" s="47">
        <v>65</v>
      </c>
      <c r="D41" s="47" t="s">
        <v>336</v>
      </c>
      <c r="E41" s="47" t="s">
        <v>327</v>
      </c>
      <c r="F41" s="47" t="s">
        <v>325</v>
      </c>
      <c r="I41"/>
      <c r="J41"/>
    </row>
    <row r="42" spans="2:10" hidden="1" x14ac:dyDescent="0.25">
      <c r="B42" s="47" t="s">
        <v>330</v>
      </c>
      <c r="C42" s="47">
        <v>16</v>
      </c>
      <c r="D42" s="47" t="s">
        <v>321</v>
      </c>
      <c r="E42" s="47" t="s">
        <v>322</v>
      </c>
      <c r="F42" s="47" t="s">
        <v>325</v>
      </c>
      <c r="I42"/>
      <c r="J42"/>
    </row>
    <row r="43" spans="2:10" x14ac:dyDescent="0.25">
      <c r="B43" s="47" t="s">
        <v>332</v>
      </c>
      <c r="C43" s="47">
        <v>2</v>
      </c>
      <c r="D43" s="47" t="s">
        <v>336</v>
      </c>
      <c r="E43" s="47" t="s">
        <v>327</v>
      </c>
      <c r="F43" s="47" t="s">
        <v>329</v>
      </c>
    </row>
    <row r="44" spans="2:10" hidden="1" x14ac:dyDescent="0.25">
      <c r="B44" s="47" t="s">
        <v>332</v>
      </c>
      <c r="C44" s="47">
        <v>66</v>
      </c>
      <c r="D44" s="47" t="s">
        <v>321</v>
      </c>
      <c r="E44" s="47" t="s">
        <v>322</v>
      </c>
      <c r="F44" s="47" t="s">
        <v>325</v>
      </c>
      <c r="I44"/>
      <c r="J44"/>
    </row>
    <row r="45" spans="2:10" hidden="1" x14ac:dyDescent="0.25">
      <c r="B45" s="47" t="s">
        <v>330</v>
      </c>
      <c r="C45" s="47">
        <v>19</v>
      </c>
      <c r="D45" s="47" t="s">
        <v>321</v>
      </c>
      <c r="E45" s="47" t="s">
        <v>322</v>
      </c>
      <c r="F45" s="47" t="s">
        <v>329</v>
      </c>
      <c r="I45"/>
      <c r="J45"/>
    </row>
    <row r="46" spans="2:10" x14ac:dyDescent="0.25">
      <c r="B46" s="47" t="s">
        <v>330</v>
      </c>
      <c r="C46" s="47">
        <v>3</v>
      </c>
      <c r="D46" s="47" t="s">
        <v>321</v>
      </c>
      <c r="E46" s="47" t="s">
        <v>322</v>
      </c>
      <c r="F46" s="47" t="s">
        <v>329</v>
      </c>
    </row>
    <row r="47" spans="2:10" hidden="1" x14ac:dyDescent="0.25">
      <c r="B47" s="47" t="s">
        <v>332</v>
      </c>
      <c r="C47" s="47">
        <v>61</v>
      </c>
      <c r="D47" s="47" t="s">
        <v>336</v>
      </c>
      <c r="E47" s="47" t="s">
        <v>327</v>
      </c>
      <c r="F47" s="47" t="s">
        <v>329</v>
      </c>
      <c r="I47"/>
      <c r="J47"/>
    </row>
    <row r="48" spans="2:10" hidden="1" x14ac:dyDescent="0.25">
      <c r="B48" s="47" t="s">
        <v>320</v>
      </c>
      <c r="C48" s="47">
        <v>13</v>
      </c>
      <c r="D48" s="47" t="s">
        <v>321</v>
      </c>
      <c r="E48" s="47" t="s">
        <v>322</v>
      </c>
      <c r="F48" s="47" t="s">
        <v>325</v>
      </c>
      <c r="I48"/>
      <c r="J48"/>
    </row>
    <row r="49" spans="2:10" hidden="1" x14ac:dyDescent="0.25">
      <c r="B49" s="47" t="s">
        <v>326</v>
      </c>
      <c r="C49" s="47">
        <v>18</v>
      </c>
      <c r="D49" s="47" t="s">
        <v>336</v>
      </c>
      <c r="E49" s="47" t="s">
        <v>327</v>
      </c>
      <c r="F49" s="47" t="s">
        <v>329</v>
      </c>
      <c r="I49"/>
      <c r="J49"/>
    </row>
    <row r="50" spans="2:10" hidden="1" x14ac:dyDescent="0.25">
      <c r="B50" s="47" t="s">
        <v>320</v>
      </c>
      <c r="C50" s="47">
        <v>30</v>
      </c>
      <c r="D50" s="47" t="s">
        <v>321</v>
      </c>
      <c r="E50" s="47" t="s">
        <v>322</v>
      </c>
      <c r="F50" s="47" t="s">
        <v>329</v>
      </c>
      <c r="I50"/>
      <c r="J50"/>
    </row>
    <row r="51" spans="2:10" hidden="1" x14ac:dyDescent="0.25">
      <c r="B51" s="47" t="s">
        <v>320</v>
      </c>
      <c r="C51" s="47">
        <v>99</v>
      </c>
      <c r="D51" s="47" t="s">
        <v>321</v>
      </c>
      <c r="E51" s="47" t="s">
        <v>322</v>
      </c>
      <c r="F51" s="47" t="s">
        <v>325</v>
      </c>
      <c r="I51"/>
      <c r="J51"/>
    </row>
    <row r="52" spans="2:10" hidden="1" x14ac:dyDescent="0.25">
      <c r="B52" s="47" t="s">
        <v>338</v>
      </c>
      <c r="C52" s="47">
        <v>89</v>
      </c>
      <c r="D52" s="47" t="s">
        <v>321</v>
      </c>
      <c r="E52" s="47" t="s">
        <v>322</v>
      </c>
      <c r="F52" s="47" t="s">
        <v>325</v>
      </c>
      <c r="I52"/>
      <c r="J52"/>
    </row>
    <row r="53" spans="2:10" hidden="1" x14ac:dyDescent="0.25">
      <c r="B53" s="47" t="s">
        <v>330</v>
      </c>
      <c r="C53" s="47">
        <v>40</v>
      </c>
      <c r="D53" s="47" t="s">
        <v>321</v>
      </c>
      <c r="E53" s="47" t="s">
        <v>322</v>
      </c>
      <c r="F53" s="47" t="s">
        <v>329</v>
      </c>
      <c r="I53"/>
      <c r="J53"/>
    </row>
    <row r="54" spans="2:10" hidden="1" x14ac:dyDescent="0.25">
      <c r="B54" s="47" t="s">
        <v>320</v>
      </c>
      <c r="C54" s="47">
        <v>24</v>
      </c>
      <c r="D54" s="47" t="s">
        <v>336</v>
      </c>
      <c r="E54" s="47" t="s">
        <v>327</v>
      </c>
      <c r="F54" s="47" t="s">
        <v>325</v>
      </c>
      <c r="I54"/>
      <c r="J54"/>
    </row>
    <row r="55" spans="2:10" hidden="1" x14ac:dyDescent="0.25">
      <c r="B55" s="47" t="s">
        <v>326</v>
      </c>
      <c r="C55" s="47">
        <v>13</v>
      </c>
      <c r="D55" s="47" t="s">
        <v>321</v>
      </c>
      <c r="E55" s="47" t="s">
        <v>334</v>
      </c>
      <c r="F55" s="47" t="s">
        <v>325</v>
      </c>
      <c r="I55"/>
      <c r="J55"/>
    </row>
    <row r="56" spans="2:10" hidden="1" x14ac:dyDescent="0.25">
      <c r="B56" s="47" t="s">
        <v>330</v>
      </c>
      <c r="C56" s="47">
        <v>15</v>
      </c>
      <c r="D56" s="47" t="s">
        <v>321</v>
      </c>
      <c r="E56" s="47" t="s">
        <v>322</v>
      </c>
      <c r="F56" s="47" t="s">
        <v>325</v>
      </c>
      <c r="I56"/>
      <c r="J56"/>
    </row>
    <row r="57" spans="2:10" hidden="1" x14ac:dyDescent="0.25">
      <c r="B57" s="47" t="s">
        <v>330</v>
      </c>
      <c r="C57" s="47">
        <v>15</v>
      </c>
      <c r="D57" s="47" t="s">
        <v>321</v>
      </c>
      <c r="E57" s="47" t="s">
        <v>322</v>
      </c>
      <c r="F57" s="47" t="s">
        <v>325</v>
      </c>
      <c r="I57"/>
      <c r="J57"/>
    </row>
    <row r="58" spans="2:10" x14ac:dyDescent="0.25">
      <c r="B58" s="47" t="s">
        <v>326</v>
      </c>
      <c r="C58" s="47">
        <v>6</v>
      </c>
      <c r="D58" s="47" t="s">
        <v>336</v>
      </c>
      <c r="E58" s="47" t="s">
        <v>327</v>
      </c>
      <c r="F58" s="47" t="s">
        <v>329</v>
      </c>
    </row>
    <row r="59" spans="2:10" hidden="1" x14ac:dyDescent="0.25">
      <c r="B59" s="47" t="s">
        <v>326</v>
      </c>
      <c r="C59" s="47">
        <v>14</v>
      </c>
      <c r="D59" s="47" t="s">
        <v>321</v>
      </c>
      <c r="E59" s="47" t="s">
        <v>327</v>
      </c>
      <c r="F59" s="47" t="s">
        <v>325</v>
      </c>
      <c r="I59"/>
      <c r="J59"/>
    </row>
    <row r="60" spans="2:10" hidden="1" x14ac:dyDescent="0.25">
      <c r="B60" s="47" t="s">
        <v>326</v>
      </c>
      <c r="C60" s="47">
        <v>13</v>
      </c>
      <c r="D60" s="47" t="s">
        <v>321</v>
      </c>
      <c r="E60" s="47" t="s">
        <v>322</v>
      </c>
      <c r="F60" s="47" t="s">
        <v>329</v>
      </c>
      <c r="I60"/>
      <c r="J60"/>
    </row>
    <row r="61" spans="2:10" hidden="1" x14ac:dyDescent="0.25">
      <c r="B61" s="47" t="s">
        <v>330</v>
      </c>
      <c r="C61" s="47">
        <v>34</v>
      </c>
      <c r="D61" s="47" t="s">
        <v>321</v>
      </c>
      <c r="E61" s="47" t="s">
        <v>322</v>
      </c>
      <c r="F61" s="47" t="s">
        <v>325</v>
      </c>
      <c r="I61"/>
      <c r="J61"/>
    </row>
    <row r="62" spans="2:10" x14ac:dyDescent="0.25">
      <c r="B62" s="47" t="s">
        <v>330</v>
      </c>
      <c r="C62" s="47">
        <v>5</v>
      </c>
      <c r="D62" s="47" t="s">
        <v>321</v>
      </c>
      <c r="E62" s="47" t="s">
        <v>322</v>
      </c>
      <c r="F62" s="47" t="s">
        <v>329</v>
      </c>
    </row>
    <row r="63" spans="2:10" hidden="1" x14ac:dyDescent="0.25">
      <c r="B63" s="47" t="s">
        <v>330</v>
      </c>
      <c r="C63" s="47">
        <v>54</v>
      </c>
      <c r="D63" s="47" t="s">
        <v>336</v>
      </c>
      <c r="E63" s="47" t="s">
        <v>327</v>
      </c>
      <c r="F63" s="47" t="s">
        <v>329</v>
      </c>
      <c r="I63"/>
      <c r="J63"/>
    </row>
    <row r="64" spans="2:10" hidden="1" x14ac:dyDescent="0.25">
      <c r="B64" s="47" t="s">
        <v>320</v>
      </c>
      <c r="C64" s="47">
        <v>21</v>
      </c>
      <c r="D64" s="47" t="s">
        <v>321</v>
      </c>
      <c r="E64" s="47" t="s">
        <v>322</v>
      </c>
      <c r="F64" s="47" t="s">
        <v>325</v>
      </c>
      <c r="I64"/>
      <c r="J64"/>
    </row>
    <row r="65" spans="2:10" hidden="1" x14ac:dyDescent="0.25">
      <c r="B65" s="47" t="s">
        <v>320</v>
      </c>
      <c r="C65" s="47">
        <v>47</v>
      </c>
      <c r="D65" s="47" t="s">
        <v>321</v>
      </c>
      <c r="E65" s="47" t="s">
        <v>322</v>
      </c>
      <c r="F65" s="47" t="s">
        <v>325</v>
      </c>
      <c r="I65"/>
      <c r="J65"/>
    </row>
    <row r="66" spans="2:10" x14ac:dyDescent="0.25">
      <c r="B66" s="47" t="s">
        <v>320</v>
      </c>
      <c r="C66" s="47">
        <v>10</v>
      </c>
      <c r="D66" s="47" t="s">
        <v>321</v>
      </c>
      <c r="E66" s="47" t="s">
        <v>322</v>
      </c>
      <c r="F66" s="47" t="s">
        <v>329</v>
      </c>
    </row>
    <row r="67" spans="2:10" x14ac:dyDescent="0.25">
      <c r="B67" s="47" t="s">
        <v>326</v>
      </c>
      <c r="C67" s="47">
        <v>5</v>
      </c>
      <c r="D67" s="47" t="s">
        <v>336</v>
      </c>
      <c r="E67" s="47" t="s">
        <v>327</v>
      </c>
      <c r="F67" s="47" t="s">
        <v>329</v>
      </c>
    </row>
    <row r="68" spans="2:10" x14ac:dyDescent="0.25">
      <c r="B68" s="47" t="s">
        <v>330</v>
      </c>
      <c r="C68" s="47">
        <v>5</v>
      </c>
      <c r="D68" s="47" t="s">
        <v>336</v>
      </c>
      <c r="E68" s="47" t="s">
        <v>327</v>
      </c>
      <c r="F68" s="47" t="s">
        <v>329</v>
      </c>
    </row>
    <row r="69" spans="2:10" x14ac:dyDescent="0.25">
      <c r="B69" s="47" t="s">
        <v>330</v>
      </c>
      <c r="C69" s="47">
        <v>0</v>
      </c>
      <c r="D69" s="47" t="s">
        <v>321</v>
      </c>
      <c r="E69" s="47" t="s">
        <v>322</v>
      </c>
      <c r="F69" s="47" t="s">
        <v>329</v>
      </c>
    </row>
    <row r="70" spans="2:10" hidden="1" x14ac:dyDescent="0.25">
      <c r="B70" s="47" t="s">
        <v>330</v>
      </c>
      <c r="C70" s="47">
        <v>22</v>
      </c>
      <c r="D70" s="47" t="s">
        <v>321</v>
      </c>
      <c r="E70" s="47" t="s">
        <v>322</v>
      </c>
      <c r="F70" s="47" t="s">
        <v>325</v>
      </c>
      <c r="I70"/>
      <c r="J70"/>
    </row>
    <row r="71" spans="2:10" hidden="1" x14ac:dyDescent="0.25">
      <c r="B71" s="47" t="s">
        <v>320</v>
      </c>
      <c r="C71" s="47">
        <v>12</v>
      </c>
      <c r="D71" s="47" t="s">
        <v>321</v>
      </c>
      <c r="E71" s="47" t="s">
        <v>322</v>
      </c>
      <c r="F71" s="47" t="s">
        <v>325</v>
      </c>
      <c r="I71"/>
      <c r="J71"/>
    </row>
    <row r="72" spans="2:10" hidden="1" x14ac:dyDescent="0.25">
      <c r="B72" s="47" t="s">
        <v>326</v>
      </c>
      <c r="C72" s="47">
        <v>14</v>
      </c>
      <c r="D72" s="47" t="s">
        <v>321</v>
      </c>
      <c r="E72" s="47" t="s">
        <v>322</v>
      </c>
      <c r="F72" s="47" t="s">
        <v>329</v>
      </c>
      <c r="I72"/>
      <c r="J72"/>
    </row>
    <row r="73" spans="2:10" hidden="1" x14ac:dyDescent="0.25">
      <c r="B73" s="47" t="s">
        <v>330</v>
      </c>
      <c r="C73" s="47">
        <v>16</v>
      </c>
      <c r="D73" s="47" t="s">
        <v>321</v>
      </c>
      <c r="E73" s="47" t="s">
        <v>334</v>
      </c>
      <c r="F73" s="47" t="s">
        <v>325</v>
      </c>
      <c r="I73"/>
      <c r="J73"/>
    </row>
    <row r="74" spans="2:10" hidden="1" x14ac:dyDescent="0.25">
      <c r="B74" s="47" t="s">
        <v>330</v>
      </c>
      <c r="C74" s="47">
        <v>26</v>
      </c>
      <c r="D74" s="47" t="s">
        <v>321</v>
      </c>
      <c r="E74" s="47" t="s">
        <v>322</v>
      </c>
      <c r="F74" s="47" t="s">
        <v>325</v>
      </c>
      <c r="I74"/>
      <c r="J74"/>
    </row>
    <row r="75" spans="2:10" hidden="1" x14ac:dyDescent="0.25">
      <c r="B75" s="47" t="s">
        <v>330</v>
      </c>
      <c r="C75" s="47">
        <v>33</v>
      </c>
      <c r="D75" s="47" t="s">
        <v>321</v>
      </c>
      <c r="E75" s="47" t="s">
        <v>322</v>
      </c>
      <c r="F75" s="47" t="s">
        <v>325</v>
      </c>
      <c r="I75"/>
      <c r="J75"/>
    </row>
    <row r="76" spans="2:10" x14ac:dyDescent="0.25">
      <c r="B76" s="47" t="s">
        <v>330</v>
      </c>
      <c r="C76" s="47">
        <v>3</v>
      </c>
      <c r="D76" s="47" t="s">
        <v>336</v>
      </c>
      <c r="E76" s="47" t="s">
        <v>327</v>
      </c>
      <c r="F76" s="47" t="s">
        <v>329</v>
      </c>
    </row>
    <row r="77" spans="2:10" x14ac:dyDescent="0.25">
      <c r="B77" s="47" t="s">
        <v>330</v>
      </c>
      <c r="C77" s="47">
        <v>6</v>
      </c>
      <c r="D77" s="47" t="s">
        <v>336</v>
      </c>
      <c r="E77" s="47" t="s">
        <v>327</v>
      </c>
      <c r="F77" s="47" t="s">
        <v>329</v>
      </c>
    </row>
    <row r="78" spans="2:10" hidden="1" x14ac:dyDescent="0.25">
      <c r="B78" s="47" t="s">
        <v>330</v>
      </c>
      <c r="C78" s="47">
        <v>74</v>
      </c>
      <c r="D78" s="47" t="s">
        <v>321</v>
      </c>
      <c r="E78" s="47" t="s">
        <v>322</v>
      </c>
      <c r="F78" s="47" t="s">
        <v>329</v>
      </c>
      <c r="I78"/>
      <c r="J78"/>
    </row>
    <row r="79" spans="2:10" hidden="1" x14ac:dyDescent="0.25">
      <c r="B79" s="47" t="s">
        <v>326</v>
      </c>
      <c r="C79" s="47">
        <v>16</v>
      </c>
      <c r="D79" s="47" t="s">
        <v>336</v>
      </c>
      <c r="E79" s="47" t="s">
        <v>327</v>
      </c>
      <c r="F79" s="47" t="s">
        <v>325</v>
      </c>
      <c r="I79"/>
      <c r="J79"/>
    </row>
    <row r="80" spans="2:10" hidden="1" x14ac:dyDescent="0.25">
      <c r="B80" s="47" t="s">
        <v>320</v>
      </c>
      <c r="C80" s="47">
        <v>46</v>
      </c>
      <c r="D80" s="47" t="s">
        <v>336</v>
      </c>
      <c r="E80" s="47" t="s">
        <v>327</v>
      </c>
      <c r="F80" s="47" t="s">
        <v>325</v>
      </c>
      <c r="I80"/>
      <c r="J80"/>
    </row>
    <row r="81" spans="2:10" hidden="1" x14ac:dyDescent="0.25">
      <c r="B81" s="47" t="s">
        <v>335</v>
      </c>
      <c r="C81" s="47">
        <v>31</v>
      </c>
      <c r="D81" s="47" t="s">
        <v>321</v>
      </c>
      <c r="E81" s="47" t="s">
        <v>322</v>
      </c>
      <c r="F81" s="47" t="s">
        <v>325</v>
      </c>
      <c r="I81"/>
      <c r="J81"/>
    </row>
    <row r="82" spans="2:10" hidden="1" x14ac:dyDescent="0.25">
      <c r="B82" s="47" t="s">
        <v>326</v>
      </c>
      <c r="C82" s="47">
        <v>69</v>
      </c>
      <c r="D82" s="47" t="s">
        <v>321</v>
      </c>
      <c r="E82" s="47" t="s">
        <v>322</v>
      </c>
      <c r="F82" s="47" t="s">
        <v>329</v>
      </c>
      <c r="I82"/>
      <c r="J82"/>
    </row>
    <row r="83" spans="2:10" x14ac:dyDescent="0.25">
      <c r="B83" s="47" t="s">
        <v>326</v>
      </c>
      <c r="C83" s="47">
        <v>3</v>
      </c>
      <c r="D83" s="47" t="s">
        <v>336</v>
      </c>
      <c r="E83" s="47" t="s">
        <v>327</v>
      </c>
      <c r="F83" s="47" t="s">
        <v>329</v>
      </c>
    </row>
    <row r="84" spans="2:10" x14ac:dyDescent="0.25">
      <c r="B84" s="47" t="s">
        <v>330</v>
      </c>
      <c r="C84" s="47">
        <v>5</v>
      </c>
      <c r="D84" s="47" t="s">
        <v>336</v>
      </c>
      <c r="E84" s="47" t="s">
        <v>327</v>
      </c>
      <c r="F84" s="47" t="s">
        <v>329</v>
      </c>
    </row>
    <row r="85" spans="2:10" x14ac:dyDescent="0.25">
      <c r="B85" s="47" t="s">
        <v>330</v>
      </c>
      <c r="C85" s="47">
        <v>3</v>
      </c>
      <c r="D85" s="47" t="s">
        <v>336</v>
      </c>
      <c r="E85" s="47" t="s">
        <v>327</v>
      </c>
      <c r="F85" s="47" t="s">
        <v>329</v>
      </c>
    </row>
    <row r="86" spans="2:10" hidden="1" x14ac:dyDescent="0.25">
      <c r="B86" s="47" t="s">
        <v>330</v>
      </c>
      <c r="C86" s="47">
        <v>21</v>
      </c>
      <c r="D86" s="47" t="s">
        <v>336</v>
      </c>
      <c r="E86" s="47" t="s">
        <v>327</v>
      </c>
      <c r="F86" s="47" t="s">
        <v>329</v>
      </c>
      <c r="I86"/>
      <c r="J86"/>
    </row>
    <row r="87" spans="2:10" hidden="1" x14ac:dyDescent="0.25">
      <c r="B87" s="47" t="s">
        <v>341</v>
      </c>
      <c r="C87" s="47">
        <v>88</v>
      </c>
      <c r="D87" s="47" t="s">
        <v>321</v>
      </c>
      <c r="E87" s="47" t="s">
        <v>322</v>
      </c>
      <c r="F87" s="47" t="s">
        <v>325</v>
      </c>
      <c r="I87"/>
      <c r="J87"/>
    </row>
    <row r="88" spans="2:10" hidden="1" x14ac:dyDescent="0.25">
      <c r="B88" s="47" t="s">
        <v>332</v>
      </c>
      <c r="C88" s="47">
        <v>22</v>
      </c>
      <c r="D88" s="47" t="s">
        <v>321</v>
      </c>
      <c r="E88" s="47" t="s">
        <v>322</v>
      </c>
      <c r="F88" s="47" t="s">
        <v>329</v>
      </c>
      <c r="I88"/>
      <c r="J88"/>
    </row>
    <row r="89" spans="2:10" hidden="1" x14ac:dyDescent="0.25">
      <c r="B89" s="47" t="s">
        <v>337</v>
      </c>
      <c r="C89" s="47">
        <v>89</v>
      </c>
      <c r="D89" s="47" t="s">
        <v>321</v>
      </c>
      <c r="E89" s="47" t="s">
        <v>322</v>
      </c>
      <c r="F89" s="47" t="s">
        <v>329</v>
      </c>
      <c r="I89"/>
      <c r="J89"/>
    </row>
    <row r="90" spans="2:10" hidden="1" x14ac:dyDescent="0.25">
      <c r="B90" s="47" t="s">
        <v>320</v>
      </c>
      <c r="C90" s="47">
        <v>21</v>
      </c>
      <c r="D90" s="47" t="s">
        <v>336</v>
      </c>
      <c r="E90" s="47" t="s">
        <v>327</v>
      </c>
      <c r="F90" s="47" t="s">
        <v>325</v>
      </c>
      <c r="I90"/>
      <c r="J90"/>
    </row>
    <row r="91" spans="2:10" x14ac:dyDescent="0.25">
      <c r="B91" s="47" t="s">
        <v>326</v>
      </c>
      <c r="C91" s="47">
        <v>0</v>
      </c>
      <c r="D91" s="47" t="s">
        <v>321</v>
      </c>
      <c r="E91" s="47" t="s">
        <v>322</v>
      </c>
      <c r="F91" s="47" t="s">
        <v>329</v>
      </c>
    </row>
    <row r="92" spans="2:10" hidden="1" x14ac:dyDescent="0.25">
      <c r="B92" s="47" t="s">
        <v>335</v>
      </c>
      <c r="C92" s="47">
        <v>73</v>
      </c>
      <c r="D92" s="47" t="s">
        <v>321</v>
      </c>
      <c r="E92" s="47" t="s">
        <v>322</v>
      </c>
      <c r="F92" s="47" t="s">
        <v>325</v>
      </c>
      <c r="I92"/>
      <c r="J92"/>
    </row>
    <row r="93" spans="2:10" hidden="1" x14ac:dyDescent="0.25">
      <c r="B93" s="47" t="s">
        <v>326</v>
      </c>
      <c r="C93" s="47">
        <v>94</v>
      </c>
      <c r="D93" s="47" t="s">
        <v>321</v>
      </c>
      <c r="E93" s="47" t="s">
        <v>322</v>
      </c>
      <c r="F93" s="47" t="s">
        <v>325</v>
      </c>
      <c r="I93"/>
      <c r="J93"/>
    </row>
    <row r="94" spans="2:10" x14ac:dyDescent="0.25">
      <c r="B94" s="47" t="s">
        <v>338</v>
      </c>
      <c r="C94" s="47">
        <v>2</v>
      </c>
      <c r="D94" s="47" t="s">
        <v>336</v>
      </c>
      <c r="E94" s="47" t="s">
        <v>327</v>
      </c>
      <c r="F94" s="47" t="s">
        <v>329</v>
      </c>
    </row>
    <row r="95" spans="2:10" x14ac:dyDescent="0.25">
      <c r="B95" s="47" t="s">
        <v>342</v>
      </c>
      <c r="C95" s="47">
        <v>8</v>
      </c>
      <c r="D95" s="47" t="s">
        <v>321</v>
      </c>
      <c r="E95" s="47" t="s">
        <v>334</v>
      </c>
      <c r="F95" s="47" t="s">
        <v>329</v>
      </c>
    </row>
    <row r="96" spans="2:10" hidden="1" x14ac:dyDescent="0.25">
      <c r="B96" s="47" t="s">
        <v>326</v>
      </c>
      <c r="C96" s="47">
        <v>89</v>
      </c>
      <c r="D96" s="47" t="s">
        <v>321</v>
      </c>
      <c r="E96" s="47" t="s">
        <v>322</v>
      </c>
      <c r="F96" s="47" t="s">
        <v>329</v>
      </c>
      <c r="I96"/>
      <c r="J96"/>
    </row>
    <row r="97" spans="2:10" hidden="1" x14ac:dyDescent="0.25">
      <c r="B97" s="47" t="s">
        <v>320</v>
      </c>
      <c r="C97" s="47">
        <v>17</v>
      </c>
      <c r="D97" s="47" t="s">
        <v>321</v>
      </c>
      <c r="E97" s="47" t="s">
        <v>322</v>
      </c>
      <c r="F97" s="47" t="s">
        <v>329</v>
      </c>
      <c r="I97"/>
      <c r="J97"/>
    </row>
    <row r="98" spans="2:10" x14ac:dyDescent="0.25">
      <c r="B98" s="47" t="s">
        <v>326</v>
      </c>
      <c r="C98" s="47">
        <v>4</v>
      </c>
      <c r="D98" s="47" t="s">
        <v>321</v>
      </c>
      <c r="E98" s="47" t="s">
        <v>334</v>
      </c>
      <c r="F98" s="47" t="s">
        <v>329</v>
      </c>
    </row>
    <row r="99" spans="2:10" hidden="1" x14ac:dyDescent="0.25">
      <c r="B99" s="47" t="s">
        <v>330</v>
      </c>
      <c r="C99" s="47">
        <v>63</v>
      </c>
      <c r="D99" s="47" t="s">
        <v>321</v>
      </c>
      <c r="E99" s="47" t="s">
        <v>322</v>
      </c>
      <c r="F99" s="47" t="s">
        <v>325</v>
      </c>
      <c r="I99"/>
      <c r="J99"/>
    </row>
    <row r="100" spans="2:10" hidden="1" x14ac:dyDescent="0.25">
      <c r="B100" s="47" t="s">
        <v>320</v>
      </c>
      <c r="C100" s="47">
        <v>14</v>
      </c>
      <c r="D100" s="47" t="s">
        <v>336</v>
      </c>
      <c r="E100" s="47" t="s">
        <v>327</v>
      </c>
      <c r="F100" s="47" t="s">
        <v>325</v>
      </c>
      <c r="I100"/>
      <c r="J100"/>
    </row>
    <row r="101" spans="2:10" hidden="1" x14ac:dyDescent="0.25">
      <c r="B101" s="47" t="s">
        <v>320</v>
      </c>
      <c r="C101" s="47">
        <v>111</v>
      </c>
      <c r="D101" s="47" t="s">
        <v>321</v>
      </c>
      <c r="E101" s="47" t="s">
        <v>322</v>
      </c>
      <c r="F101" s="47" t="s">
        <v>329</v>
      </c>
      <c r="I101"/>
      <c r="J101"/>
    </row>
    <row r="102" spans="2:10" x14ac:dyDescent="0.25">
      <c r="B102" s="47" t="s">
        <v>330</v>
      </c>
      <c r="C102" s="47">
        <v>1</v>
      </c>
      <c r="D102" s="47" t="s">
        <v>336</v>
      </c>
      <c r="E102" s="47" t="s">
        <v>327</v>
      </c>
      <c r="F102" s="47" t="s">
        <v>329</v>
      </c>
    </row>
    <row r="103" spans="2:10" x14ac:dyDescent="0.25">
      <c r="B103" s="47" t="s">
        <v>320</v>
      </c>
      <c r="C103" s="47">
        <v>6</v>
      </c>
      <c r="D103" s="47" t="s">
        <v>321</v>
      </c>
      <c r="E103" s="47" t="s">
        <v>334</v>
      </c>
      <c r="F103" s="47" t="s">
        <v>329</v>
      </c>
    </row>
    <row r="104" spans="2:10" hidden="1" x14ac:dyDescent="0.25">
      <c r="B104" s="47" t="s">
        <v>326</v>
      </c>
      <c r="C104" s="47">
        <v>48</v>
      </c>
      <c r="D104" s="47" t="s">
        <v>336</v>
      </c>
      <c r="E104" s="47" t="s">
        <v>327</v>
      </c>
      <c r="F104" s="47" t="s">
        <v>325</v>
      </c>
      <c r="I104"/>
      <c r="J104"/>
    </row>
    <row r="105" spans="2:10" x14ac:dyDescent="0.25">
      <c r="B105" s="47" t="s">
        <v>338</v>
      </c>
      <c r="C105" s="47">
        <v>0</v>
      </c>
      <c r="D105" s="47" t="s">
        <v>336</v>
      </c>
      <c r="E105" s="47" t="s">
        <v>327</v>
      </c>
      <c r="F105" s="47" t="s">
        <v>329</v>
      </c>
    </row>
    <row r="106" spans="2:10" x14ac:dyDescent="0.25">
      <c r="B106" s="47" t="s">
        <v>326</v>
      </c>
      <c r="C106" s="47">
        <v>6</v>
      </c>
      <c r="D106" s="47" t="s">
        <v>321</v>
      </c>
      <c r="E106" s="47" t="s">
        <v>322</v>
      </c>
      <c r="F106" s="47" t="s">
        <v>329</v>
      </c>
    </row>
    <row r="107" spans="2:10" x14ac:dyDescent="0.25">
      <c r="B107" s="47" t="s">
        <v>330</v>
      </c>
      <c r="C107" s="47">
        <v>7</v>
      </c>
      <c r="D107" s="47" t="s">
        <v>336</v>
      </c>
      <c r="E107" s="47" t="s">
        <v>327</v>
      </c>
      <c r="F107" s="47" t="s">
        <v>329</v>
      </c>
    </row>
    <row r="108" spans="2:10" hidden="1" x14ac:dyDescent="0.25">
      <c r="B108" s="47" t="s">
        <v>320</v>
      </c>
      <c r="C108" s="47">
        <v>23</v>
      </c>
      <c r="D108" s="47" t="s">
        <v>321</v>
      </c>
      <c r="E108" s="47" t="s">
        <v>322</v>
      </c>
      <c r="F108" s="47" t="s">
        <v>325</v>
      </c>
      <c r="I108"/>
      <c r="J108"/>
    </row>
    <row r="109" spans="2:10" hidden="1" x14ac:dyDescent="0.25">
      <c r="B109" s="47" t="s">
        <v>320</v>
      </c>
      <c r="C109" s="47">
        <v>15</v>
      </c>
      <c r="D109" s="47" t="s">
        <v>336</v>
      </c>
      <c r="E109" s="47" t="s">
        <v>327</v>
      </c>
      <c r="F109" s="47" t="s">
        <v>329</v>
      </c>
      <c r="I109"/>
      <c r="J109"/>
    </row>
    <row r="110" spans="2:10" x14ac:dyDescent="0.25">
      <c r="B110" s="47" t="s">
        <v>320</v>
      </c>
      <c r="C110" s="47">
        <v>7</v>
      </c>
      <c r="D110" s="47" t="s">
        <v>336</v>
      </c>
      <c r="E110" s="47" t="s">
        <v>327</v>
      </c>
      <c r="F110" s="47" t="s">
        <v>329</v>
      </c>
    </row>
    <row r="111" spans="2:10" x14ac:dyDescent="0.25">
      <c r="B111" s="47" t="s">
        <v>320</v>
      </c>
      <c r="C111" s="47">
        <v>0</v>
      </c>
      <c r="D111" s="47" t="s">
        <v>336</v>
      </c>
      <c r="E111" s="47" t="s">
        <v>327</v>
      </c>
      <c r="F111" s="47" t="s">
        <v>329</v>
      </c>
    </row>
    <row r="112" spans="2:10" hidden="1" x14ac:dyDescent="0.25">
      <c r="B112" s="47" t="s">
        <v>326</v>
      </c>
      <c r="C112" s="47">
        <v>21</v>
      </c>
      <c r="D112" s="47" t="s">
        <v>321</v>
      </c>
      <c r="E112" s="47" t="s">
        <v>322</v>
      </c>
      <c r="F112" s="47" t="s">
        <v>325</v>
      </c>
      <c r="I112"/>
      <c r="J112"/>
    </row>
    <row r="113" spans="2:10" hidden="1" x14ac:dyDescent="0.25">
      <c r="B113" s="47" t="s">
        <v>330</v>
      </c>
      <c r="C113" s="47">
        <v>24</v>
      </c>
      <c r="D113" s="47" t="s">
        <v>336</v>
      </c>
      <c r="E113" s="47" t="s">
        <v>327</v>
      </c>
      <c r="F113" s="47" t="s">
        <v>329</v>
      </c>
      <c r="I113"/>
      <c r="J113"/>
    </row>
    <row r="114" spans="2:10" hidden="1" x14ac:dyDescent="0.25">
      <c r="B114" s="47" t="s">
        <v>320</v>
      </c>
      <c r="C114" s="47">
        <v>12</v>
      </c>
      <c r="D114" s="47" t="s">
        <v>336</v>
      </c>
      <c r="E114" s="47" t="s">
        <v>327</v>
      </c>
      <c r="F114" s="47" t="s">
        <v>325</v>
      </c>
      <c r="I114"/>
      <c r="J114"/>
    </row>
    <row r="115" spans="2:10" hidden="1" x14ac:dyDescent="0.25">
      <c r="B115" s="47" t="s">
        <v>320</v>
      </c>
      <c r="C115" s="47">
        <v>58</v>
      </c>
      <c r="D115" s="47" t="s">
        <v>336</v>
      </c>
      <c r="E115" s="47" t="s">
        <v>327</v>
      </c>
      <c r="F115" s="47" t="s">
        <v>329</v>
      </c>
      <c r="I115"/>
      <c r="J115"/>
    </row>
    <row r="116" spans="2:10" x14ac:dyDescent="0.25">
      <c r="B116" s="47" t="s">
        <v>326</v>
      </c>
      <c r="C116" s="47">
        <v>11</v>
      </c>
      <c r="D116" s="47" t="s">
        <v>336</v>
      </c>
      <c r="E116" s="47" t="s">
        <v>327</v>
      </c>
      <c r="F116" s="47" t="s">
        <v>329</v>
      </c>
    </row>
    <row r="117" spans="2:10" hidden="1" x14ac:dyDescent="0.25">
      <c r="B117" s="47" t="s">
        <v>330</v>
      </c>
      <c r="C117" s="47">
        <v>71</v>
      </c>
      <c r="D117" s="47" t="s">
        <v>336</v>
      </c>
      <c r="E117" s="47" t="s">
        <v>327</v>
      </c>
      <c r="F117" s="47" t="s">
        <v>325</v>
      </c>
      <c r="I117"/>
      <c r="J117"/>
    </row>
    <row r="118" spans="2:10" x14ac:dyDescent="0.25">
      <c r="B118" s="47" t="s">
        <v>330</v>
      </c>
      <c r="C118" s="47">
        <v>9</v>
      </c>
      <c r="D118" s="47" t="s">
        <v>321</v>
      </c>
      <c r="E118" s="47" t="s">
        <v>322</v>
      </c>
      <c r="F118" s="47" t="s">
        <v>329</v>
      </c>
    </row>
    <row r="119" spans="2:10" x14ac:dyDescent="0.25">
      <c r="B119" s="47" t="s">
        <v>320</v>
      </c>
      <c r="C119" s="47">
        <v>10</v>
      </c>
      <c r="D119" s="47" t="s">
        <v>336</v>
      </c>
      <c r="E119" s="47" t="s">
        <v>327</v>
      </c>
      <c r="F119" s="47" t="s">
        <v>329</v>
      </c>
    </row>
    <row r="120" spans="2:10" hidden="1" x14ac:dyDescent="0.25">
      <c r="B120" s="47" t="s">
        <v>320</v>
      </c>
      <c r="C120" s="47">
        <v>38</v>
      </c>
      <c r="D120" s="47" t="s">
        <v>321</v>
      </c>
      <c r="E120" s="47" t="s">
        <v>322</v>
      </c>
      <c r="F120" s="47" t="s">
        <v>325</v>
      </c>
      <c r="I120"/>
      <c r="J120"/>
    </row>
    <row r="121" spans="2:10" hidden="1" x14ac:dyDescent="0.25">
      <c r="B121" s="47" t="s">
        <v>332</v>
      </c>
      <c r="C121" s="47">
        <v>65</v>
      </c>
      <c r="D121" s="47" t="s">
        <v>336</v>
      </c>
      <c r="E121" s="47" t="s">
        <v>327</v>
      </c>
      <c r="F121" s="47" t="s">
        <v>325</v>
      </c>
      <c r="I121"/>
      <c r="J121"/>
    </row>
    <row r="122" spans="2:10" hidden="1" x14ac:dyDescent="0.25">
      <c r="B122" s="47" t="s">
        <v>341</v>
      </c>
      <c r="C122" s="47">
        <v>35</v>
      </c>
      <c r="D122" s="47" t="s">
        <v>321</v>
      </c>
      <c r="E122" s="47" t="s">
        <v>334</v>
      </c>
      <c r="F122" s="47" t="s">
        <v>329</v>
      </c>
      <c r="I122"/>
      <c r="J122"/>
    </row>
    <row r="123" spans="2:10" hidden="1" x14ac:dyDescent="0.25">
      <c r="B123" s="47" t="s">
        <v>330</v>
      </c>
      <c r="C123" s="47">
        <v>15</v>
      </c>
      <c r="D123" s="47" t="s">
        <v>336</v>
      </c>
      <c r="E123" s="47" t="s">
        <v>327</v>
      </c>
      <c r="F123" s="47" t="s">
        <v>329</v>
      </c>
      <c r="I123"/>
      <c r="J123"/>
    </row>
    <row r="124" spans="2:10" hidden="1" x14ac:dyDescent="0.25">
      <c r="B124" s="47" t="s">
        <v>330</v>
      </c>
      <c r="C124" s="47">
        <v>14</v>
      </c>
      <c r="D124" s="47" t="s">
        <v>321</v>
      </c>
      <c r="E124" s="47" t="s">
        <v>322</v>
      </c>
      <c r="F124" s="47" t="s">
        <v>329</v>
      </c>
      <c r="I124"/>
      <c r="J124"/>
    </row>
    <row r="125" spans="2:10" hidden="1" x14ac:dyDescent="0.25">
      <c r="B125" s="47" t="s">
        <v>326</v>
      </c>
      <c r="C125" s="47">
        <v>24</v>
      </c>
      <c r="D125" s="47" t="s">
        <v>336</v>
      </c>
      <c r="E125" s="47" t="s">
        <v>327</v>
      </c>
      <c r="F125" s="47" t="s">
        <v>329</v>
      </c>
      <c r="I125"/>
      <c r="J125"/>
    </row>
    <row r="126" spans="2:10" hidden="1" x14ac:dyDescent="0.25">
      <c r="B126" s="47" t="s">
        <v>330</v>
      </c>
      <c r="C126" s="47">
        <v>119</v>
      </c>
      <c r="D126" s="47" t="s">
        <v>321</v>
      </c>
      <c r="E126" s="47" t="s">
        <v>322</v>
      </c>
      <c r="F126" s="47" t="s">
        <v>329</v>
      </c>
      <c r="I126"/>
      <c r="J126"/>
    </row>
    <row r="127" spans="2:10" hidden="1" x14ac:dyDescent="0.25">
      <c r="B127" s="47" t="s">
        <v>330</v>
      </c>
      <c r="C127" s="47">
        <v>29</v>
      </c>
      <c r="D127" s="47" t="s">
        <v>321</v>
      </c>
      <c r="E127" s="47" t="s">
        <v>322</v>
      </c>
      <c r="F127" s="47" t="s">
        <v>329</v>
      </c>
      <c r="I127"/>
      <c r="J127"/>
    </row>
    <row r="128" spans="2:10" hidden="1" x14ac:dyDescent="0.25">
      <c r="B128" s="47" t="s">
        <v>320</v>
      </c>
      <c r="C128" s="47">
        <v>62</v>
      </c>
      <c r="D128" s="47" t="s">
        <v>321</v>
      </c>
      <c r="E128" s="47" t="s">
        <v>322</v>
      </c>
      <c r="F128" s="47" t="s">
        <v>325</v>
      </c>
      <c r="I128"/>
      <c r="J128"/>
    </row>
    <row r="129" spans="2:10" hidden="1" x14ac:dyDescent="0.25">
      <c r="B129" s="47" t="s">
        <v>320</v>
      </c>
      <c r="C129" s="47">
        <v>67</v>
      </c>
      <c r="D129" s="47" t="s">
        <v>321</v>
      </c>
      <c r="E129" s="47" t="s">
        <v>322</v>
      </c>
      <c r="F129" s="47" t="s">
        <v>325</v>
      </c>
      <c r="I129"/>
      <c r="J129"/>
    </row>
    <row r="130" spans="2:10" x14ac:dyDescent="0.25">
      <c r="B130" s="47" t="s">
        <v>335</v>
      </c>
      <c r="C130" s="47">
        <v>4</v>
      </c>
      <c r="D130" s="47" t="s">
        <v>321</v>
      </c>
      <c r="E130" s="47" t="s">
        <v>322</v>
      </c>
      <c r="F130" s="47" t="s">
        <v>329</v>
      </c>
    </row>
    <row r="131" spans="2:10" hidden="1" x14ac:dyDescent="0.25">
      <c r="B131" s="47" t="s">
        <v>320</v>
      </c>
      <c r="C131" s="47">
        <v>16</v>
      </c>
      <c r="D131" s="47" t="s">
        <v>321</v>
      </c>
      <c r="E131" s="47" t="s">
        <v>334</v>
      </c>
      <c r="F131" s="47" t="s">
        <v>325</v>
      </c>
      <c r="I131"/>
      <c r="J131"/>
    </row>
    <row r="132" spans="2:10" hidden="1" x14ac:dyDescent="0.25">
      <c r="B132" s="47" t="s">
        <v>326</v>
      </c>
      <c r="C132" s="47">
        <v>111</v>
      </c>
      <c r="D132" s="47" t="s">
        <v>321</v>
      </c>
      <c r="E132" s="47" t="s">
        <v>322</v>
      </c>
      <c r="F132" s="47" t="s">
        <v>325</v>
      </c>
      <c r="I132"/>
      <c r="J132"/>
    </row>
    <row r="133" spans="2:10" hidden="1" x14ac:dyDescent="0.25">
      <c r="B133" s="47" t="s">
        <v>338</v>
      </c>
      <c r="C133" s="47">
        <v>27</v>
      </c>
      <c r="D133" s="47" t="s">
        <v>336</v>
      </c>
      <c r="E133" s="47" t="s">
        <v>327</v>
      </c>
      <c r="F133" s="47" t="s">
        <v>325</v>
      </c>
      <c r="I133"/>
      <c r="J133"/>
    </row>
    <row r="134" spans="2:10" hidden="1" x14ac:dyDescent="0.25">
      <c r="B134" s="47" t="s">
        <v>320</v>
      </c>
      <c r="C134" s="47">
        <v>14</v>
      </c>
      <c r="D134" s="47" t="s">
        <v>321</v>
      </c>
      <c r="E134" s="47" t="s">
        <v>322</v>
      </c>
      <c r="F134" s="47" t="s">
        <v>325</v>
      </c>
      <c r="I134"/>
      <c r="J134"/>
    </row>
    <row r="135" spans="2:10" x14ac:dyDescent="0.25">
      <c r="B135" s="47" t="s">
        <v>330</v>
      </c>
      <c r="C135" s="47">
        <v>10</v>
      </c>
      <c r="D135" s="47" t="s">
        <v>336</v>
      </c>
      <c r="E135" s="47" t="s">
        <v>327</v>
      </c>
      <c r="F135" s="47" t="s">
        <v>329</v>
      </c>
    </row>
    <row r="136" spans="2:10" hidden="1" x14ac:dyDescent="0.25">
      <c r="B136" s="47" t="s">
        <v>320</v>
      </c>
      <c r="C136" s="47">
        <v>95</v>
      </c>
      <c r="D136" s="47" t="s">
        <v>321</v>
      </c>
      <c r="E136" s="47" t="s">
        <v>334</v>
      </c>
      <c r="F136" s="47" t="s">
        <v>325</v>
      </c>
      <c r="I136"/>
      <c r="J136"/>
    </row>
    <row r="137" spans="2:10" hidden="1" x14ac:dyDescent="0.25">
      <c r="B137" s="47" t="s">
        <v>330</v>
      </c>
      <c r="C137" s="47">
        <v>40</v>
      </c>
      <c r="D137" s="47" t="s">
        <v>321</v>
      </c>
      <c r="E137" s="47" t="s">
        <v>334</v>
      </c>
      <c r="F137" s="47" t="s">
        <v>329</v>
      </c>
      <c r="I137"/>
      <c r="J137"/>
    </row>
    <row r="138" spans="2:10" hidden="1" x14ac:dyDescent="0.25">
      <c r="B138" s="47" t="s">
        <v>330</v>
      </c>
      <c r="C138" s="47">
        <v>27</v>
      </c>
      <c r="D138" s="47" t="s">
        <v>321</v>
      </c>
      <c r="E138" s="47" t="s">
        <v>334</v>
      </c>
      <c r="F138" s="47" t="s">
        <v>329</v>
      </c>
      <c r="I138"/>
      <c r="J138"/>
    </row>
    <row r="139" spans="2:10" hidden="1" x14ac:dyDescent="0.25">
      <c r="B139" s="47" t="s">
        <v>326</v>
      </c>
      <c r="C139" s="47">
        <v>65</v>
      </c>
      <c r="D139" s="47" t="s">
        <v>336</v>
      </c>
      <c r="E139" s="47" t="s">
        <v>327</v>
      </c>
      <c r="F139" s="47" t="s">
        <v>329</v>
      </c>
      <c r="I139"/>
      <c r="J139"/>
    </row>
    <row r="140" spans="2:10" x14ac:dyDescent="0.25">
      <c r="B140" s="47" t="s">
        <v>332</v>
      </c>
      <c r="C140" s="47">
        <v>4</v>
      </c>
      <c r="D140" s="47" t="s">
        <v>321</v>
      </c>
      <c r="E140" s="47" t="s">
        <v>327</v>
      </c>
      <c r="F140" s="47" t="s">
        <v>329</v>
      </c>
    </row>
    <row r="141" spans="2:10" hidden="1" x14ac:dyDescent="0.25">
      <c r="B141" s="47" t="s">
        <v>337</v>
      </c>
      <c r="C141" s="47">
        <v>23</v>
      </c>
      <c r="D141" s="47" t="s">
        <v>321</v>
      </c>
      <c r="E141" s="47" t="s">
        <v>322</v>
      </c>
      <c r="F141" s="47" t="s">
        <v>325</v>
      </c>
      <c r="I141"/>
      <c r="J141"/>
    </row>
    <row r="142" spans="2:10" hidden="1" x14ac:dyDescent="0.25">
      <c r="B142" s="47" t="s">
        <v>330</v>
      </c>
      <c r="C142" s="47">
        <v>40</v>
      </c>
      <c r="D142" s="47" t="s">
        <v>321</v>
      </c>
      <c r="E142" s="47" t="s">
        <v>327</v>
      </c>
      <c r="F142" s="47" t="s">
        <v>329</v>
      </c>
      <c r="I142"/>
      <c r="J142"/>
    </row>
    <row r="143" spans="2:10" hidden="1" x14ac:dyDescent="0.25">
      <c r="B143" s="47" t="s">
        <v>326</v>
      </c>
      <c r="C143" s="47">
        <v>106</v>
      </c>
      <c r="D143" s="47" t="s">
        <v>321</v>
      </c>
      <c r="E143" s="47" t="s">
        <v>322</v>
      </c>
      <c r="F143" s="47" t="s">
        <v>325</v>
      </c>
      <c r="I143"/>
      <c r="J143"/>
    </row>
    <row r="144" spans="2:10" x14ac:dyDescent="0.25">
      <c r="B144" s="47" t="s">
        <v>326</v>
      </c>
      <c r="C144" s="47">
        <v>0</v>
      </c>
      <c r="D144" s="47" t="s">
        <v>321</v>
      </c>
      <c r="E144" s="47" t="s">
        <v>327</v>
      </c>
      <c r="F144" s="47" t="s">
        <v>329</v>
      </c>
    </row>
    <row r="145" spans="2:10" x14ac:dyDescent="0.25">
      <c r="B145" s="47" t="s">
        <v>320</v>
      </c>
      <c r="C145" s="47">
        <v>4</v>
      </c>
      <c r="D145" s="47" t="s">
        <v>336</v>
      </c>
      <c r="E145" s="47" t="s">
        <v>327</v>
      </c>
      <c r="F145" s="47" t="s">
        <v>329</v>
      </c>
    </row>
    <row r="146" spans="2:10" x14ac:dyDescent="0.25">
      <c r="B146" s="47" t="s">
        <v>326</v>
      </c>
      <c r="C146" s="47">
        <v>1</v>
      </c>
      <c r="D146" s="47" t="s">
        <v>321</v>
      </c>
      <c r="E146" s="47" t="s">
        <v>327</v>
      </c>
      <c r="F146" s="47" t="s">
        <v>329</v>
      </c>
    </row>
    <row r="147" spans="2:10" x14ac:dyDescent="0.25">
      <c r="B147" s="47" t="s">
        <v>335</v>
      </c>
      <c r="C147" s="47">
        <v>8</v>
      </c>
      <c r="D147" s="47" t="s">
        <v>321</v>
      </c>
      <c r="E147" s="47" t="s">
        <v>322</v>
      </c>
      <c r="F147" s="47" t="s">
        <v>329</v>
      </c>
    </row>
    <row r="148" spans="2:10" x14ac:dyDescent="0.25">
      <c r="B148" s="47" t="s">
        <v>320</v>
      </c>
      <c r="C148" s="47">
        <v>5</v>
      </c>
      <c r="D148" s="47" t="s">
        <v>321</v>
      </c>
      <c r="E148" s="47" t="s">
        <v>334</v>
      </c>
      <c r="F148" s="47" t="s">
        <v>329</v>
      </c>
    </row>
    <row r="149" spans="2:10" hidden="1" x14ac:dyDescent="0.25">
      <c r="B149" s="47" t="s">
        <v>330</v>
      </c>
      <c r="C149" s="47">
        <v>57</v>
      </c>
      <c r="D149" s="47" t="s">
        <v>321</v>
      </c>
      <c r="E149" s="47" t="s">
        <v>327</v>
      </c>
      <c r="F149" s="47" t="s">
        <v>329</v>
      </c>
      <c r="I149"/>
      <c r="J149"/>
    </row>
    <row r="150" spans="2:10" hidden="1" x14ac:dyDescent="0.25">
      <c r="B150" s="47" t="s">
        <v>335</v>
      </c>
      <c r="C150" s="47">
        <v>34</v>
      </c>
      <c r="D150" s="47" t="s">
        <v>321</v>
      </c>
      <c r="E150" s="47" t="s">
        <v>322</v>
      </c>
      <c r="F150" s="47" t="s">
        <v>325</v>
      </c>
      <c r="I150"/>
      <c r="J150"/>
    </row>
    <row r="151" spans="2:10" hidden="1" x14ac:dyDescent="0.25">
      <c r="B151" s="47" t="s">
        <v>326</v>
      </c>
      <c r="C151" s="47">
        <v>36</v>
      </c>
      <c r="D151" s="47" t="s">
        <v>336</v>
      </c>
      <c r="E151" s="47" t="s">
        <v>327</v>
      </c>
      <c r="F151" s="47" t="s">
        <v>325</v>
      </c>
      <c r="I151"/>
      <c r="J151"/>
    </row>
    <row r="152" spans="2:10" hidden="1" x14ac:dyDescent="0.25">
      <c r="B152" s="47" t="s">
        <v>320</v>
      </c>
      <c r="C152" s="47">
        <v>115</v>
      </c>
      <c r="D152" s="47" t="s">
        <v>321</v>
      </c>
      <c r="E152" s="47" t="s">
        <v>322</v>
      </c>
      <c r="F152" s="47" t="s">
        <v>325</v>
      </c>
      <c r="I152"/>
      <c r="J152"/>
    </row>
    <row r="153" spans="2:10" hidden="1" x14ac:dyDescent="0.25">
      <c r="B153" s="47" t="s">
        <v>330</v>
      </c>
      <c r="C153" s="47">
        <v>59</v>
      </c>
      <c r="D153" s="47" t="s">
        <v>321</v>
      </c>
      <c r="E153" s="47" t="s">
        <v>322</v>
      </c>
      <c r="F153" s="47" t="s">
        <v>329</v>
      </c>
      <c r="I153"/>
      <c r="J153"/>
    </row>
    <row r="154" spans="2:10" x14ac:dyDescent="0.25">
      <c r="B154" s="47" t="s">
        <v>320</v>
      </c>
      <c r="C154" s="47">
        <v>4</v>
      </c>
      <c r="D154" s="47" t="s">
        <v>321</v>
      </c>
      <c r="E154" s="47" t="s">
        <v>334</v>
      </c>
      <c r="F154" s="47" t="s">
        <v>329</v>
      </c>
    </row>
    <row r="155" spans="2:10" hidden="1" x14ac:dyDescent="0.25">
      <c r="B155" s="47" t="s">
        <v>320</v>
      </c>
      <c r="C155" s="47">
        <v>94</v>
      </c>
      <c r="D155" s="47" t="s">
        <v>321</v>
      </c>
      <c r="E155" s="47" t="s">
        <v>322</v>
      </c>
      <c r="F155" s="47" t="s">
        <v>325</v>
      </c>
      <c r="I155"/>
      <c r="J155"/>
    </row>
    <row r="156" spans="2:10" hidden="1" x14ac:dyDescent="0.25">
      <c r="B156" s="47" t="s">
        <v>330</v>
      </c>
      <c r="C156" s="47">
        <v>20</v>
      </c>
      <c r="D156" s="47" t="s">
        <v>321</v>
      </c>
      <c r="E156" s="47" t="s">
        <v>334</v>
      </c>
      <c r="F156" s="47" t="s">
        <v>329</v>
      </c>
      <c r="I156"/>
      <c r="J156"/>
    </row>
    <row r="157" spans="2:10" x14ac:dyDescent="0.25">
      <c r="B157" s="47" t="s">
        <v>326</v>
      </c>
      <c r="C157" s="47">
        <v>5</v>
      </c>
      <c r="D157" s="47" t="s">
        <v>321</v>
      </c>
      <c r="E157" s="47" t="s">
        <v>322</v>
      </c>
      <c r="F157" s="47" t="s">
        <v>329</v>
      </c>
    </row>
    <row r="158" spans="2:10" hidden="1" x14ac:dyDescent="0.25">
      <c r="B158" s="47" t="s">
        <v>337</v>
      </c>
      <c r="C158" s="47">
        <v>14</v>
      </c>
      <c r="D158" s="47" t="s">
        <v>321</v>
      </c>
      <c r="E158" s="47" t="s">
        <v>322</v>
      </c>
      <c r="F158" s="47" t="s">
        <v>325</v>
      </c>
      <c r="I158"/>
      <c r="J158"/>
    </row>
    <row r="159" spans="2:10" hidden="1" x14ac:dyDescent="0.25">
      <c r="B159" s="47" t="s">
        <v>320</v>
      </c>
      <c r="C159" s="47">
        <v>12</v>
      </c>
      <c r="D159" s="47" t="s">
        <v>321</v>
      </c>
      <c r="E159" s="47" t="s">
        <v>322</v>
      </c>
      <c r="F159" s="47" t="s">
        <v>325</v>
      </c>
      <c r="I159"/>
      <c r="J159"/>
    </row>
    <row r="160" spans="2:10" x14ac:dyDescent="0.25">
      <c r="B160" s="47" t="s">
        <v>320</v>
      </c>
      <c r="C160" s="47">
        <v>3</v>
      </c>
      <c r="D160" s="47" t="s">
        <v>336</v>
      </c>
      <c r="E160" s="47" t="s">
        <v>327</v>
      </c>
      <c r="F160" s="47" t="s">
        <v>329</v>
      </c>
    </row>
    <row r="161" spans="2:10" hidden="1" x14ac:dyDescent="0.25">
      <c r="B161" s="47" t="s">
        <v>337</v>
      </c>
      <c r="C161" s="47">
        <v>108</v>
      </c>
      <c r="D161" s="47" t="s">
        <v>321</v>
      </c>
      <c r="E161" s="47" t="s">
        <v>322</v>
      </c>
      <c r="F161" s="47" t="s">
        <v>325</v>
      </c>
      <c r="I161"/>
      <c r="J161"/>
    </row>
    <row r="162" spans="2:10" hidden="1" x14ac:dyDescent="0.25">
      <c r="B162" s="47" t="s">
        <v>332</v>
      </c>
      <c r="C162" s="47">
        <v>19</v>
      </c>
      <c r="D162" s="47" t="s">
        <v>336</v>
      </c>
      <c r="E162" s="47" t="s">
        <v>327</v>
      </c>
      <c r="F162" s="47" t="s">
        <v>325</v>
      </c>
      <c r="I162"/>
      <c r="J162"/>
    </row>
    <row r="163" spans="2:10" x14ac:dyDescent="0.25">
      <c r="B163" s="47" t="s">
        <v>326</v>
      </c>
      <c r="C163" s="47">
        <v>5</v>
      </c>
      <c r="D163" s="47" t="s">
        <v>336</v>
      </c>
      <c r="E163" s="47" t="s">
        <v>327</v>
      </c>
      <c r="F163" s="47" t="s">
        <v>329</v>
      </c>
    </row>
    <row r="164" spans="2:10" x14ac:dyDescent="0.25">
      <c r="B164" s="47" t="s">
        <v>320</v>
      </c>
      <c r="C164" s="47">
        <v>11</v>
      </c>
      <c r="D164" s="47" t="s">
        <v>336</v>
      </c>
      <c r="E164" s="47" t="s">
        <v>327</v>
      </c>
      <c r="F164" s="47" t="s">
        <v>329</v>
      </c>
    </row>
    <row r="165" spans="2:10" hidden="1" x14ac:dyDescent="0.25">
      <c r="B165" s="47" t="s">
        <v>320</v>
      </c>
      <c r="C165" s="47">
        <v>83</v>
      </c>
      <c r="D165" s="47" t="s">
        <v>321</v>
      </c>
      <c r="E165" s="47" t="s">
        <v>322</v>
      </c>
      <c r="F165" s="47" t="s">
        <v>325</v>
      </c>
      <c r="I165"/>
      <c r="J165"/>
    </row>
    <row r="166" spans="2:10" x14ac:dyDescent="0.25">
      <c r="B166" s="47" t="s">
        <v>326</v>
      </c>
      <c r="C166" s="47">
        <v>3</v>
      </c>
      <c r="D166" s="47" t="s">
        <v>336</v>
      </c>
      <c r="E166" s="47" t="s">
        <v>327</v>
      </c>
      <c r="F166" s="47" t="s">
        <v>329</v>
      </c>
    </row>
    <row r="167" spans="2:10" x14ac:dyDescent="0.25">
      <c r="B167" s="47" t="s">
        <v>330</v>
      </c>
      <c r="C167" s="47">
        <v>0</v>
      </c>
      <c r="D167" s="47" t="s">
        <v>336</v>
      </c>
      <c r="E167" s="47" t="s">
        <v>327</v>
      </c>
      <c r="F167" s="47" t="s">
        <v>329</v>
      </c>
    </row>
    <row r="168" spans="2:10" hidden="1" x14ac:dyDescent="0.25">
      <c r="B168" s="47" t="s">
        <v>320</v>
      </c>
      <c r="C168" s="47">
        <v>21</v>
      </c>
      <c r="D168" s="47" t="s">
        <v>321</v>
      </c>
      <c r="E168" s="47" t="s">
        <v>322</v>
      </c>
      <c r="F168" s="47" t="s">
        <v>329</v>
      </c>
      <c r="I168"/>
      <c r="J168"/>
    </row>
    <row r="169" spans="2:10" hidden="1" x14ac:dyDescent="0.25">
      <c r="B169" s="47" t="s">
        <v>342</v>
      </c>
      <c r="C169" s="47">
        <v>40</v>
      </c>
      <c r="D169" s="47" t="s">
        <v>321</v>
      </c>
      <c r="E169" s="47" t="s">
        <v>322</v>
      </c>
      <c r="F169" s="47" t="s">
        <v>325</v>
      </c>
      <c r="I169"/>
      <c r="J169"/>
    </row>
    <row r="170" spans="2:10" x14ac:dyDescent="0.25">
      <c r="B170" s="47" t="s">
        <v>330</v>
      </c>
      <c r="C170" s="47">
        <v>0</v>
      </c>
      <c r="D170" s="47" t="s">
        <v>321</v>
      </c>
      <c r="E170" s="47" t="s">
        <v>322</v>
      </c>
      <c r="F170" s="47" t="s">
        <v>329</v>
      </c>
    </row>
    <row r="171" spans="2:10" hidden="1" x14ac:dyDescent="0.25">
      <c r="B171" s="47" t="s">
        <v>330</v>
      </c>
      <c r="C171" s="47">
        <v>75</v>
      </c>
      <c r="D171" s="47" t="s">
        <v>321</v>
      </c>
      <c r="E171" s="47" t="s">
        <v>322</v>
      </c>
      <c r="F171" s="47" t="s">
        <v>329</v>
      </c>
      <c r="I171"/>
      <c r="J171"/>
    </row>
    <row r="172" spans="2:10" hidden="1" x14ac:dyDescent="0.25">
      <c r="B172" s="47" t="s">
        <v>330</v>
      </c>
      <c r="C172" s="47">
        <v>119</v>
      </c>
      <c r="D172" s="47" t="s">
        <v>321</v>
      </c>
      <c r="E172" s="47" t="s">
        <v>322</v>
      </c>
      <c r="F172" s="47" t="s">
        <v>329</v>
      </c>
      <c r="I172"/>
      <c r="J172"/>
    </row>
    <row r="173" spans="2:10" hidden="1" x14ac:dyDescent="0.25">
      <c r="B173" s="47" t="s">
        <v>337</v>
      </c>
      <c r="C173" s="47">
        <v>58</v>
      </c>
      <c r="D173" s="47" t="s">
        <v>321</v>
      </c>
      <c r="E173" s="47" t="s">
        <v>322</v>
      </c>
      <c r="F173" s="47" t="s">
        <v>329</v>
      </c>
      <c r="I173"/>
      <c r="J173"/>
    </row>
    <row r="174" spans="2:10" hidden="1" x14ac:dyDescent="0.25">
      <c r="B174" s="47" t="s">
        <v>320</v>
      </c>
      <c r="C174" s="47">
        <v>12</v>
      </c>
      <c r="D174" s="47" t="s">
        <v>321</v>
      </c>
      <c r="E174" s="47" t="s">
        <v>322</v>
      </c>
      <c r="F174" s="47" t="s">
        <v>325</v>
      </c>
      <c r="I174"/>
      <c r="J174"/>
    </row>
    <row r="175" spans="2:10" x14ac:dyDescent="0.25">
      <c r="B175" s="47" t="s">
        <v>320</v>
      </c>
      <c r="C175" s="47">
        <v>4</v>
      </c>
      <c r="D175" s="47" t="s">
        <v>336</v>
      </c>
      <c r="E175" s="47" t="s">
        <v>327</v>
      </c>
      <c r="F175" s="47" t="s">
        <v>329</v>
      </c>
    </row>
    <row r="176" spans="2:10" x14ac:dyDescent="0.25">
      <c r="B176" s="47" t="s">
        <v>335</v>
      </c>
      <c r="C176" s="47">
        <v>1</v>
      </c>
      <c r="D176" s="47" t="s">
        <v>321</v>
      </c>
      <c r="E176" s="47" t="s">
        <v>322</v>
      </c>
      <c r="F176" s="47" t="s">
        <v>329</v>
      </c>
    </row>
    <row r="177" spans="2:10" hidden="1" x14ac:dyDescent="0.25">
      <c r="B177" s="47" t="s">
        <v>330</v>
      </c>
      <c r="C177" s="47">
        <v>32</v>
      </c>
      <c r="D177" s="47" t="s">
        <v>321</v>
      </c>
      <c r="E177" s="47" t="s">
        <v>322</v>
      </c>
      <c r="F177" s="47" t="s">
        <v>325</v>
      </c>
      <c r="I177"/>
      <c r="J177"/>
    </row>
    <row r="178" spans="2:10" x14ac:dyDescent="0.25">
      <c r="B178" s="47" t="s">
        <v>320</v>
      </c>
      <c r="C178" s="47">
        <v>0</v>
      </c>
      <c r="D178" s="47" t="s">
        <v>321</v>
      </c>
      <c r="E178" s="47" t="s">
        <v>322</v>
      </c>
      <c r="F178" s="47" t="s">
        <v>329</v>
      </c>
    </row>
    <row r="179" spans="2:10" hidden="1" x14ac:dyDescent="0.25">
      <c r="B179" s="47" t="s">
        <v>330</v>
      </c>
      <c r="C179" s="47">
        <v>17</v>
      </c>
      <c r="D179" s="47" t="s">
        <v>321</v>
      </c>
      <c r="E179" s="47" t="s">
        <v>322</v>
      </c>
      <c r="F179" s="47" t="s">
        <v>325</v>
      </c>
      <c r="I179"/>
      <c r="J179"/>
    </row>
    <row r="180" spans="2:10" x14ac:dyDescent="0.25">
      <c r="B180" s="47" t="s">
        <v>337</v>
      </c>
      <c r="C180" s="47">
        <v>2</v>
      </c>
      <c r="D180" s="47" t="s">
        <v>336</v>
      </c>
      <c r="E180" s="47" t="s">
        <v>327</v>
      </c>
      <c r="F180" s="47" t="s">
        <v>329</v>
      </c>
    </row>
    <row r="181" spans="2:10" hidden="1" x14ac:dyDescent="0.25">
      <c r="B181" s="47" t="s">
        <v>332</v>
      </c>
      <c r="C181" s="47">
        <v>20</v>
      </c>
      <c r="D181" s="47" t="s">
        <v>336</v>
      </c>
      <c r="E181" s="47" t="s">
        <v>327</v>
      </c>
      <c r="F181" s="47" t="s">
        <v>329</v>
      </c>
      <c r="I181"/>
      <c r="J181"/>
    </row>
    <row r="182" spans="2:10" hidden="1" x14ac:dyDescent="0.25">
      <c r="B182" s="47" t="s">
        <v>326</v>
      </c>
      <c r="C182" s="47">
        <v>108</v>
      </c>
      <c r="D182" s="47" t="s">
        <v>321</v>
      </c>
      <c r="E182" s="47" t="s">
        <v>322</v>
      </c>
      <c r="F182" s="47" t="s">
        <v>325</v>
      </c>
      <c r="I182"/>
      <c r="J182"/>
    </row>
    <row r="183" spans="2:10" hidden="1" x14ac:dyDescent="0.25">
      <c r="B183" s="47" t="s">
        <v>320</v>
      </c>
      <c r="C183" s="47">
        <v>14</v>
      </c>
      <c r="D183" s="47" t="s">
        <v>321</v>
      </c>
      <c r="E183" s="47" t="s">
        <v>322</v>
      </c>
      <c r="F183" s="47" t="s">
        <v>329</v>
      </c>
      <c r="I183"/>
      <c r="J183"/>
    </row>
    <row r="184" spans="2:10" x14ac:dyDescent="0.25">
      <c r="B184" s="47" t="s">
        <v>335</v>
      </c>
      <c r="C184" s="47">
        <v>6</v>
      </c>
      <c r="D184" s="47" t="s">
        <v>321</v>
      </c>
      <c r="E184" s="47" t="s">
        <v>322</v>
      </c>
      <c r="F184" s="47" t="s">
        <v>329</v>
      </c>
    </row>
    <row r="185" spans="2:10" hidden="1" x14ac:dyDescent="0.25">
      <c r="B185" s="47" t="s">
        <v>335</v>
      </c>
      <c r="C185" s="47">
        <v>14</v>
      </c>
      <c r="D185" s="47" t="s">
        <v>321</v>
      </c>
      <c r="E185" s="47" t="s">
        <v>334</v>
      </c>
      <c r="F185" s="47" t="s">
        <v>329</v>
      </c>
      <c r="I185"/>
      <c r="J185"/>
    </row>
    <row r="186" spans="2:10" hidden="1" x14ac:dyDescent="0.25">
      <c r="B186" s="47" t="s">
        <v>326</v>
      </c>
      <c r="C186" s="47">
        <v>20</v>
      </c>
      <c r="D186" s="47" t="s">
        <v>321</v>
      </c>
      <c r="E186" s="47" t="s">
        <v>322</v>
      </c>
      <c r="F186" s="47" t="s">
        <v>329</v>
      </c>
      <c r="I186"/>
      <c r="J186"/>
    </row>
    <row r="187" spans="2:10" hidden="1" x14ac:dyDescent="0.25">
      <c r="B187" s="47" t="s">
        <v>326</v>
      </c>
      <c r="C187" s="47">
        <v>15</v>
      </c>
      <c r="D187" s="47" t="s">
        <v>336</v>
      </c>
      <c r="E187" s="47" t="s">
        <v>327</v>
      </c>
      <c r="F187" s="47" t="s">
        <v>325</v>
      </c>
      <c r="I187"/>
      <c r="J187"/>
    </row>
    <row r="188" spans="2:10" x14ac:dyDescent="0.25">
      <c r="B188" s="47" t="s">
        <v>330</v>
      </c>
      <c r="C188" s="47">
        <v>7</v>
      </c>
      <c r="D188" s="47" t="s">
        <v>336</v>
      </c>
      <c r="E188" s="47" t="s">
        <v>327</v>
      </c>
      <c r="F188" s="47" t="s">
        <v>329</v>
      </c>
    </row>
    <row r="189" spans="2:10" hidden="1" x14ac:dyDescent="0.25">
      <c r="B189" s="47" t="s">
        <v>330</v>
      </c>
      <c r="C189" s="47">
        <v>56</v>
      </c>
      <c r="D189" s="47" t="s">
        <v>321</v>
      </c>
      <c r="E189" s="47" t="s">
        <v>322</v>
      </c>
      <c r="F189" s="47" t="s">
        <v>329</v>
      </c>
      <c r="I189"/>
      <c r="J189"/>
    </row>
    <row r="190" spans="2:10" x14ac:dyDescent="0.25">
      <c r="B190" s="47" t="s">
        <v>330</v>
      </c>
      <c r="C190" s="47">
        <v>10</v>
      </c>
      <c r="D190" s="47" t="s">
        <v>321</v>
      </c>
      <c r="E190" s="47" t="s">
        <v>322</v>
      </c>
      <c r="F190" s="47" t="s">
        <v>329</v>
      </c>
    </row>
    <row r="191" spans="2:10" hidden="1" x14ac:dyDescent="0.25">
      <c r="B191" s="47" t="s">
        <v>320</v>
      </c>
      <c r="C191" s="47">
        <v>13</v>
      </c>
      <c r="D191" s="47" t="s">
        <v>336</v>
      </c>
      <c r="E191" s="47" t="s">
        <v>327</v>
      </c>
      <c r="F191" s="47" t="s">
        <v>329</v>
      </c>
      <c r="I191"/>
      <c r="J191"/>
    </row>
    <row r="192" spans="2:10" x14ac:dyDescent="0.25">
      <c r="B192" s="47" t="s">
        <v>337</v>
      </c>
      <c r="C192" s="47">
        <v>0</v>
      </c>
      <c r="D192" s="47" t="s">
        <v>336</v>
      </c>
      <c r="E192" s="47" t="s">
        <v>327</v>
      </c>
      <c r="F192" s="47" t="s">
        <v>329</v>
      </c>
    </row>
    <row r="193" spans="2:10" hidden="1" x14ac:dyDescent="0.25">
      <c r="B193" s="47" t="s">
        <v>330</v>
      </c>
      <c r="C193" s="47">
        <v>15</v>
      </c>
      <c r="D193" s="47" t="s">
        <v>321</v>
      </c>
      <c r="E193" s="47" t="s">
        <v>322</v>
      </c>
      <c r="F193" s="47" t="s">
        <v>329</v>
      </c>
      <c r="I193"/>
      <c r="J193"/>
    </row>
    <row r="194" spans="2:10" x14ac:dyDescent="0.25">
      <c r="B194" s="47" t="s">
        <v>338</v>
      </c>
      <c r="C194" s="47">
        <v>3</v>
      </c>
      <c r="D194" s="47" t="s">
        <v>321</v>
      </c>
      <c r="E194" s="47" t="s">
        <v>327</v>
      </c>
      <c r="F194" s="47" t="s">
        <v>329</v>
      </c>
    </row>
    <row r="195" spans="2:10" x14ac:dyDescent="0.25">
      <c r="B195" s="47" t="s">
        <v>326</v>
      </c>
      <c r="C195" s="47">
        <v>5</v>
      </c>
      <c r="D195" s="47" t="s">
        <v>321</v>
      </c>
      <c r="E195" s="47" t="s">
        <v>327</v>
      </c>
      <c r="F195" s="47" t="s">
        <v>329</v>
      </c>
    </row>
    <row r="196" spans="2:10" hidden="1" x14ac:dyDescent="0.25">
      <c r="B196" s="47" t="s">
        <v>320</v>
      </c>
      <c r="C196" s="47">
        <v>93</v>
      </c>
      <c r="D196" s="47" t="s">
        <v>321</v>
      </c>
      <c r="E196" s="47" t="s">
        <v>322</v>
      </c>
      <c r="F196" s="47" t="s">
        <v>325</v>
      </c>
      <c r="I196"/>
      <c r="J196"/>
    </row>
    <row r="197" spans="2:10" x14ac:dyDescent="0.25">
      <c r="B197" s="47" t="s">
        <v>330</v>
      </c>
      <c r="C197" s="47">
        <v>0</v>
      </c>
      <c r="D197" s="47" t="s">
        <v>321</v>
      </c>
      <c r="E197" s="47" t="s">
        <v>334</v>
      </c>
      <c r="F197" s="47" t="s">
        <v>329</v>
      </c>
    </row>
    <row r="198" spans="2:10" hidden="1" x14ac:dyDescent="0.25">
      <c r="B198" s="47" t="s">
        <v>320</v>
      </c>
      <c r="C198" s="47">
        <v>85</v>
      </c>
      <c r="D198" s="47" t="s">
        <v>321</v>
      </c>
      <c r="E198" s="47" t="s">
        <v>322</v>
      </c>
      <c r="F198" s="47" t="s">
        <v>325</v>
      </c>
      <c r="I198"/>
      <c r="J198"/>
    </row>
    <row r="199" spans="2:10" x14ac:dyDescent="0.25">
      <c r="B199" s="47" t="s">
        <v>320</v>
      </c>
      <c r="C199" s="47">
        <v>9</v>
      </c>
      <c r="D199" s="47" t="s">
        <v>321</v>
      </c>
      <c r="E199" s="47" t="s">
        <v>322</v>
      </c>
      <c r="F199" s="47" t="s">
        <v>329</v>
      </c>
    </row>
    <row r="200" spans="2:10" hidden="1" x14ac:dyDescent="0.25">
      <c r="B200" s="47" t="s">
        <v>326</v>
      </c>
      <c r="C200" s="47">
        <v>42</v>
      </c>
      <c r="D200" s="47" t="s">
        <v>336</v>
      </c>
      <c r="E200" s="47" t="s">
        <v>327</v>
      </c>
      <c r="F200" s="47" t="s">
        <v>329</v>
      </c>
      <c r="I200"/>
      <c r="J200"/>
    </row>
    <row r="201" spans="2:10" x14ac:dyDescent="0.25">
      <c r="B201" s="47" t="s">
        <v>332</v>
      </c>
      <c r="C201" s="47">
        <v>7</v>
      </c>
      <c r="D201" s="47" t="s">
        <v>321</v>
      </c>
      <c r="E201" s="47" t="s">
        <v>322</v>
      </c>
      <c r="F201" s="47" t="s">
        <v>329</v>
      </c>
    </row>
    <row r="202" spans="2:10" x14ac:dyDescent="0.25">
      <c r="B202" s="47" t="s">
        <v>320</v>
      </c>
      <c r="C202" s="47">
        <v>11</v>
      </c>
      <c r="D202" s="47" t="s">
        <v>336</v>
      </c>
      <c r="E202" s="47" t="s">
        <v>327</v>
      </c>
      <c r="F202" s="47" t="s">
        <v>329</v>
      </c>
    </row>
    <row r="203" spans="2:10" hidden="1" x14ac:dyDescent="0.25">
      <c r="B203" s="47" t="s">
        <v>335</v>
      </c>
      <c r="C203" s="47">
        <v>57</v>
      </c>
      <c r="D203" s="47" t="s">
        <v>321</v>
      </c>
      <c r="E203" s="47" t="s">
        <v>322</v>
      </c>
      <c r="F203" s="47" t="s">
        <v>325</v>
      </c>
      <c r="I203"/>
      <c r="J203"/>
    </row>
    <row r="204" spans="2:10" x14ac:dyDescent="0.25">
      <c r="B204" s="47" t="s">
        <v>332</v>
      </c>
      <c r="C204" s="47">
        <v>9</v>
      </c>
      <c r="D204" s="47" t="s">
        <v>336</v>
      </c>
      <c r="E204" s="47" t="s">
        <v>327</v>
      </c>
      <c r="F204" s="47" t="s">
        <v>329</v>
      </c>
    </row>
    <row r="205" spans="2:10" hidden="1" x14ac:dyDescent="0.25">
      <c r="B205" s="47" t="s">
        <v>335</v>
      </c>
      <c r="C205" s="47">
        <v>29</v>
      </c>
      <c r="D205" s="47" t="s">
        <v>321</v>
      </c>
      <c r="E205" s="47" t="s">
        <v>322</v>
      </c>
      <c r="F205" s="47" t="s">
        <v>325</v>
      </c>
      <c r="I205"/>
      <c r="J205"/>
    </row>
    <row r="206" spans="2:10" x14ac:dyDescent="0.25">
      <c r="B206" s="47" t="s">
        <v>338</v>
      </c>
      <c r="C206" s="47">
        <v>2</v>
      </c>
      <c r="D206" s="47" t="s">
        <v>321</v>
      </c>
      <c r="E206" s="47" t="s">
        <v>322</v>
      </c>
      <c r="F206" s="47" t="s">
        <v>329</v>
      </c>
    </row>
    <row r="207" spans="2:10" x14ac:dyDescent="0.25">
      <c r="B207" s="47" t="s">
        <v>337</v>
      </c>
      <c r="C207" s="47">
        <v>1</v>
      </c>
      <c r="D207" s="47" t="s">
        <v>321</v>
      </c>
      <c r="E207" s="47" t="s">
        <v>334</v>
      </c>
      <c r="F207" s="47" t="s">
        <v>329</v>
      </c>
    </row>
    <row r="208" spans="2:10" hidden="1" x14ac:dyDescent="0.25">
      <c r="B208" s="47" t="s">
        <v>330</v>
      </c>
      <c r="C208" s="47">
        <v>71</v>
      </c>
      <c r="D208" s="47" t="s">
        <v>336</v>
      </c>
      <c r="E208" s="47" t="s">
        <v>327</v>
      </c>
      <c r="F208" s="47" t="s">
        <v>325</v>
      </c>
      <c r="I208"/>
      <c r="J208"/>
    </row>
    <row r="209" spans="2:10" hidden="1" x14ac:dyDescent="0.25">
      <c r="B209" s="47" t="s">
        <v>330</v>
      </c>
      <c r="C209" s="47">
        <v>22</v>
      </c>
      <c r="D209" s="47" t="s">
        <v>336</v>
      </c>
      <c r="E209" s="47" t="s">
        <v>327</v>
      </c>
      <c r="F209" s="47" t="s">
        <v>325</v>
      </c>
      <c r="I209"/>
      <c r="J209"/>
    </row>
    <row r="210" spans="2:10" x14ac:dyDescent="0.25">
      <c r="B210" s="47" t="s">
        <v>335</v>
      </c>
      <c r="C210" s="47">
        <v>2</v>
      </c>
      <c r="D210" s="47" t="s">
        <v>321</v>
      </c>
      <c r="E210" s="47" t="s">
        <v>327</v>
      </c>
      <c r="F210" s="47" t="s">
        <v>329</v>
      </c>
    </row>
    <row r="211" spans="2:10" hidden="1" x14ac:dyDescent="0.25">
      <c r="B211" s="47" t="s">
        <v>335</v>
      </c>
      <c r="C211" s="47">
        <v>23</v>
      </c>
      <c r="D211" s="47" t="s">
        <v>321</v>
      </c>
      <c r="E211" s="47" t="s">
        <v>322</v>
      </c>
      <c r="F211" s="47" t="s">
        <v>329</v>
      </c>
      <c r="I211"/>
      <c r="J211"/>
    </row>
    <row r="212" spans="2:10" hidden="1" x14ac:dyDescent="0.25">
      <c r="B212" s="47" t="s">
        <v>326</v>
      </c>
      <c r="C212" s="47">
        <v>20</v>
      </c>
      <c r="D212" s="47" t="s">
        <v>321</v>
      </c>
      <c r="E212" s="47" t="s">
        <v>322</v>
      </c>
      <c r="F212" s="47" t="s">
        <v>325</v>
      </c>
      <c r="I212"/>
      <c r="J212"/>
    </row>
    <row r="213" spans="2:10" x14ac:dyDescent="0.25">
      <c r="B213" s="47" t="s">
        <v>326</v>
      </c>
      <c r="C213" s="47">
        <v>2</v>
      </c>
      <c r="D213" s="47" t="s">
        <v>336</v>
      </c>
      <c r="E213" s="47" t="s">
        <v>327</v>
      </c>
      <c r="F213" s="47" t="s">
        <v>329</v>
      </c>
    </row>
    <row r="214" spans="2:10" hidden="1" x14ac:dyDescent="0.25">
      <c r="B214" s="47" t="s">
        <v>330</v>
      </c>
      <c r="C214" s="47">
        <v>90</v>
      </c>
      <c r="D214" s="47" t="s">
        <v>336</v>
      </c>
      <c r="E214" s="47" t="s">
        <v>327</v>
      </c>
      <c r="F214" s="47" t="s">
        <v>329</v>
      </c>
      <c r="I214"/>
      <c r="J214"/>
    </row>
    <row r="215" spans="2:10" x14ac:dyDescent="0.25">
      <c r="B215" s="47" t="s">
        <v>330</v>
      </c>
      <c r="C215" s="47">
        <v>7</v>
      </c>
      <c r="D215" s="47" t="s">
        <v>321</v>
      </c>
      <c r="E215" s="47" t="s">
        <v>322</v>
      </c>
      <c r="F215" s="47" t="s">
        <v>329</v>
      </c>
    </row>
    <row r="216" spans="2:10" hidden="1" x14ac:dyDescent="0.25">
      <c r="B216" s="47" t="s">
        <v>330</v>
      </c>
      <c r="C216" s="47">
        <v>28</v>
      </c>
      <c r="D216" s="47" t="s">
        <v>321</v>
      </c>
      <c r="E216" s="47" t="s">
        <v>322</v>
      </c>
      <c r="F216" s="47" t="s">
        <v>329</v>
      </c>
      <c r="I216"/>
      <c r="J216"/>
    </row>
    <row r="217" spans="2:10" hidden="1" x14ac:dyDescent="0.25">
      <c r="B217" s="47" t="s">
        <v>330</v>
      </c>
      <c r="C217" s="47">
        <v>13</v>
      </c>
      <c r="D217" s="47" t="s">
        <v>321</v>
      </c>
      <c r="E217" s="47" t="s">
        <v>322</v>
      </c>
      <c r="F217" s="47" t="s">
        <v>329</v>
      </c>
      <c r="I217"/>
      <c r="J217"/>
    </row>
    <row r="218" spans="2:10" hidden="1" x14ac:dyDescent="0.25">
      <c r="B218" s="47" t="s">
        <v>330</v>
      </c>
      <c r="C218" s="47">
        <v>33</v>
      </c>
      <c r="D218" s="47" t="s">
        <v>321</v>
      </c>
      <c r="E218" s="47" t="s">
        <v>322</v>
      </c>
      <c r="F218" s="47" t="s">
        <v>329</v>
      </c>
      <c r="I218"/>
      <c r="J218"/>
    </row>
    <row r="219" spans="2:10" x14ac:dyDescent="0.25">
      <c r="B219" s="47" t="s">
        <v>330</v>
      </c>
      <c r="C219" s="47">
        <v>3</v>
      </c>
      <c r="D219" s="47" t="s">
        <v>336</v>
      </c>
      <c r="E219" s="47" t="s">
        <v>327</v>
      </c>
      <c r="F219" s="47" t="s">
        <v>329</v>
      </c>
    </row>
    <row r="220" spans="2:10" hidden="1" x14ac:dyDescent="0.25">
      <c r="B220" s="47" t="s">
        <v>326</v>
      </c>
      <c r="C220" s="47">
        <v>16</v>
      </c>
      <c r="D220" s="47" t="s">
        <v>336</v>
      </c>
      <c r="E220" s="47" t="s">
        <v>327</v>
      </c>
      <c r="F220" s="47" t="s">
        <v>329</v>
      </c>
      <c r="I220"/>
      <c r="J220"/>
    </row>
    <row r="221" spans="2:10" x14ac:dyDescent="0.25">
      <c r="B221" s="47" t="s">
        <v>320</v>
      </c>
      <c r="C221" s="47">
        <v>2</v>
      </c>
      <c r="D221" s="47" t="s">
        <v>321</v>
      </c>
      <c r="E221" s="47" t="s">
        <v>322</v>
      </c>
      <c r="F221" s="47" t="s">
        <v>329</v>
      </c>
    </row>
    <row r="222" spans="2:10" hidden="1" x14ac:dyDescent="0.25">
      <c r="B222" s="47" t="s">
        <v>320</v>
      </c>
      <c r="C222" s="47">
        <v>93</v>
      </c>
      <c r="D222" s="47" t="s">
        <v>321</v>
      </c>
      <c r="E222" s="47" t="s">
        <v>334</v>
      </c>
      <c r="F222" s="47" t="s">
        <v>325</v>
      </c>
      <c r="I222"/>
      <c r="J222"/>
    </row>
    <row r="223" spans="2:10" hidden="1" x14ac:dyDescent="0.25">
      <c r="B223" s="47" t="s">
        <v>326</v>
      </c>
      <c r="C223" s="47">
        <v>13</v>
      </c>
      <c r="D223" s="47" t="s">
        <v>321</v>
      </c>
      <c r="E223" s="47" t="s">
        <v>322</v>
      </c>
      <c r="F223" s="47" t="s">
        <v>329</v>
      </c>
      <c r="I223"/>
      <c r="J223"/>
    </row>
    <row r="224" spans="2:10" x14ac:dyDescent="0.25">
      <c r="B224" s="47" t="s">
        <v>320</v>
      </c>
      <c r="C224" s="47">
        <v>4</v>
      </c>
      <c r="D224" s="47" t="s">
        <v>321</v>
      </c>
      <c r="E224" s="47" t="s">
        <v>322</v>
      </c>
      <c r="F224" s="47" t="s">
        <v>329</v>
      </c>
    </row>
    <row r="225" spans="2:10" hidden="1" x14ac:dyDescent="0.25">
      <c r="B225" s="47" t="s">
        <v>335</v>
      </c>
      <c r="C225" s="47">
        <v>33</v>
      </c>
      <c r="D225" s="47" t="s">
        <v>321</v>
      </c>
      <c r="E225" s="47" t="s">
        <v>322</v>
      </c>
      <c r="F225" s="47" t="s">
        <v>325</v>
      </c>
      <c r="I225"/>
      <c r="J225"/>
    </row>
    <row r="226" spans="2:10" x14ac:dyDescent="0.25">
      <c r="B226" s="47" t="s">
        <v>335</v>
      </c>
      <c r="C226" s="47">
        <v>0</v>
      </c>
      <c r="D226" s="47" t="s">
        <v>321</v>
      </c>
      <c r="E226" s="47" t="s">
        <v>322</v>
      </c>
      <c r="F226" s="47" t="s">
        <v>329</v>
      </c>
    </row>
    <row r="227" spans="2:10" x14ac:dyDescent="0.25">
      <c r="B227" s="47" t="s">
        <v>326</v>
      </c>
      <c r="C227" s="47">
        <v>4</v>
      </c>
      <c r="D227" s="47" t="s">
        <v>336</v>
      </c>
      <c r="E227" s="47" t="s">
        <v>327</v>
      </c>
      <c r="F227" s="47" t="s">
        <v>329</v>
      </c>
    </row>
    <row r="228" spans="2:10" x14ac:dyDescent="0.25">
      <c r="B228" s="47" t="s">
        <v>335</v>
      </c>
      <c r="C228" s="47">
        <v>2</v>
      </c>
      <c r="D228" s="47" t="s">
        <v>336</v>
      </c>
      <c r="E228" s="47" t="s">
        <v>327</v>
      </c>
      <c r="F228" s="47" t="s">
        <v>329</v>
      </c>
    </row>
    <row r="229" spans="2:10" hidden="1" x14ac:dyDescent="0.25">
      <c r="B229" s="47" t="s">
        <v>335</v>
      </c>
      <c r="C229" s="47">
        <v>55</v>
      </c>
      <c r="D229" s="47" t="s">
        <v>321</v>
      </c>
      <c r="E229" s="47" t="s">
        <v>327</v>
      </c>
      <c r="F229" s="47" t="s">
        <v>329</v>
      </c>
      <c r="I229"/>
      <c r="J229"/>
    </row>
    <row r="230" spans="2:10" hidden="1" x14ac:dyDescent="0.25">
      <c r="B230" s="47" t="s">
        <v>326</v>
      </c>
      <c r="C230" s="47">
        <v>24</v>
      </c>
      <c r="D230" s="47" t="s">
        <v>321</v>
      </c>
      <c r="E230" s="47" t="s">
        <v>322</v>
      </c>
      <c r="F230" s="47" t="s">
        <v>325</v>
      </c>
      <c r="I230"/>
      <c r="J230"/>
    </row>
    <row r="231" spans="2:10" hidden="1" x14ac:dyDescent="0.25">
      <c r="B231" s="47" t="s">
        <v>330</v>
      </c>
      <c r="C231" s="47">
        <v>96</v>
      </c>
      <c r="D231" s="47" t="s">
        <v>321</v>
      </c>
      <c r="E231" s="47" t="s">
        <v>322</v>
      </c>
      <c r="F231" s="47" t="s">
        <v>325</v>
      </c>
      <c r="I231"/>
      <c r="J231"/>
    </row>
    <row r="232" spans="2:10" x14ac:dyDescent="0.25">
      <c r="B232" s="47" t="s">
        <v>326</v>
      </c>
      <c r="C232" s="47">
        <v>2</v>
      </c>
      <c r="D232" s="47" t="s">
        <v>336</v>
      </c>
      <c r="E232" s="47" t="s">
        <v>327</v>
      </c>
      <c r="F232" s="47" t="s">
        <v>325</v>
      </c>
    </row>
    <row r="233" spans="2:10" x14ac:dyDescent="0.25">
      <c r="B233" s="47" t="s">
        <v>326</v>
      </c>
      <c r="C233" s="47">
        <v>0</v>
      </c>
      <c r="D233" s="47" t="s">
        <v>321</v>
      </c>
      <c r="E233" s="47" t="s">
        <v>322</v>
      </c>
      <c r="F233" s="47" t="s">
        <v>325</v>
      </c>
    </row>
    <row r="234" spans="2:10" hidden="1" x14ac:dyDescent="0.25">
      <c r="B234" s="47" t="s">
        <v>326</v>
      </c>
      <c r="C234" s="47">
        <v>41</v>
      </c>
      <c r="D234" s="47" t="s">
        <v>336</v>
      </c>
      <c r="E234" s="47" t="s">
        <v>327</v>
      </c>
      <c r="F234" s="47" t="s">
        <v>325</v>
      </c>
      <c r="I234"/>
      <c r="J234"/>
    </row>
    <row r="235" spans="2:10" hidden="1" x14ac:dyDescent="0.25">
      <c r="B235" s="47" t="s">
        <v>337</v>
      </c>
      <c r="C235" s="47">
        <v>108</v>
      </c>
      <c r="D235" s="47" t="s">
        <v>321</v>
      </c>
      <c r="E235" s="47" t="s">
        <v>322</v>
      </c>
      <c r="F235" s="47" t="s">
        <v>325</v>
      </c>
      <c r="I235"/>
      <c r="J235"/>
    </row>
    <row r="236" spans="2:10" x14ac:dyDescent="0.25">
      <c r="B236" s="47" t="s">
        <v>338</v>
      </c>
      <c r="C236" s="47">
        <v>2</v>
      </c>
      <c r="D236" s="47" t="s">
        <v>321</v>
      </c>
      <c r="E236" s="47" t="s">
        <v>334</v>
      </c>
      <c r="F236" s="47" t="s">
        <v>325</v>
      </c>
    </row>
    <row r="237" spans="2:10" hidden="1" x14ac:dyDescent="0.25">
      <c r="B237" s="47" t="s">
        <v>330</v>
      </c>
      <c r="C237" s="47">
        <v>46</v>
      </c>
      <c r="D237" s="47" t="s">
        <v>336</v>
      </c>
      <c r="E237" s="47" t="s">
        <v>327</v>
      </c>
      <c r="F237" s="47" t="s">
        <v>325</v>
      </c>
      <c r="I237"/>
      <c r="J237"/>
    </row>
    <row r="238" spans="2:10" hidden="1" x14ac:dyDescent="0.25">
      <c r="B238" s="47" t="s">
        <v>335</v>
      </c>
      <c r="C238" s="47">
        <v>105</v>
      </c>
      <c r="D238" s="47" t="s">
        <v>336</v>
      </c>
      <c r="E238" s="47" t="s">
        <v>327</v>
      </c>
      <c r="F238" s="47" t="s">
        <v>329</v>
      </c>
      <c r="I238"/>
      <c r="J238"/>
    </row>
    <row r="239" spans="2:10" x14ac:dyDescent="0.25">
      <c r="B239" s="47" t="s">
        <v>330</v>
      </c>
      <c r="C239" s="47">
        <v>2</v>
      </c>
      <c r="D239" s="47" t="s">
        <v>321</v>
      </c>
      <c r="E239" s="47" t="s">
        <v>322</v>
      </c>
      <c r="F239" s="47" t="s">
        <v>325</v>
      </c>
    </row>
    <row r="240" spans="2:10" hidden="1" x14ac:dyDescent="0.25">
      <c r="B240" s="47" t="s">
        <v>330</v>
      </c>
      <c r="C240" s="47">
        <v>70</v>
      </c>
      <c r="D240" s="47" t="s">
        <v>321</v>
      </c>
      <c r="E240" s="47" t="s">
        <v>334</v>
      </c>
      <c r="F240" s="47" t="s">
        <v>325</v>
      </c>
      <c r="I240"/>
      <c r="J240"/>
    </row>
    <row r="241" spans="2:10" hidden="1" x14ac:dyDescent="0.25">
      <c r="B241" s="47" t="s">
        <v>330</v>
      </c>
      <c r="C241" s="47">
        <v>37</v>
      </c>
      <c r="D241" s="47" t="s">
        <v>336</v>
      </c>
      <c r="E241" s="47" t="s">
        <v>327</v>
      </c>
      <c r="F241" s="47" t="s">
        <v>325</v>
      </c>
      <c r="I241"/>
      <c r="J241"/>
    </row>
    <row r="242" spans="2:10" x14ac:dyDescent="0.25">
      <c r="B242" s="47" t="s">
        <v>330</v>
      </c>
      <c r="C242" s="47">
        <v>5</v>
      </c>
      <c r="D242" s="47" t="s">
        <v>321</v>
      </c>
      <c r="E242" s="47" t="s">
        <v>334</v>
      </c>
      <c r="F242" s="47" t="s">
        <v>325</v>
      </c>
    </row>
    <row r="243" spans="2:10" x14ac:dyDescent="0.25">
      <c r="B243" s="47" t="s">
        <v>337</v>
      </c>
      <c r="C243" s="47">
        <v>0</v>
      </c>
      <c r="D243" s="47" t="s">
        <v>336</v>
      </c>
      <c r="E243" s="47" t="s">
        <v>327</v>
      </c>
      <c r="F243" s="47" t="s">
        <v>325</v>
      </c>
    </row>
    <row r="244" spans="2:10" hidden="1" x14ac:dyDescent="0.25">
      <c r="B244" s="47" t="s">
        <v>330</v>
      </c>
      <c r="C244" s="47">
        <v>63</v>
      </c>
      <c r="D244" s="47" t="s">
        <v>321</v>
      </c>
      <c r="E244" s="47" t="s">
        <v>322</v>
      </c>
      <c r="F244" s="47" t="s">
        <v>329</v>
      </c>
      <c r="I244"/>
      <c r="J244"/>
    </row>
    <row r="245" spans="2:10" hidden="1" x14ac:dyDescent="0.25">
      <c r="B245" s="47" t="s">
        <v>326</v>
      </c>
      <c r="C245" s="47">
        <v>23</v>
      </c>
      <c r="D245" s="47" t="s">
        <v>321</v>
      </c>
      <c r="E245" s="47" t="s">
        <v>334</v>
      </c>
      <c r="F245" s="47" t="s">
        <v>329</v>
      </c>
      <c r="I245"/>
      <c r="J245"/>
    </row>
    <row r="246" spans="2:10" x14ac:dyDescent="0.25">
      <c r="B246" s="47" t="s">
        <v>332</v>
      </c>
      <c r="C246" s="47">
        <v>5</v>
      </c>
      <c r="D246" s="47" t="s">
        <v>336</v>
      </c>
      <c r="E246" s="47" t="s">
        <v>327</v>
      </c>
      <c r="F246" s="47" t="s">
        <v>325</v>
      </c>
    </row>
    <row r="247" spans="2:10" hidden="1" x14ac:dyDescent="0.25">
      <c r="B247" s="47" t="s">
        <v>337</v>
      </c>
      <c r="C247" s="47">
        <v>26</v>
      </c>
      <c r="D247" s="47" t="s">
        <v>321</v>
      </c>
      <c r="E247" s="47" t="s">
        <v>322</v>
      </c>
      <c r="F247" s="47" t="s">
        <v>325</v>
      </c>
      <c r="I247"/>
      <c r="J247"/>
    </row>
    <row r="248" spans="2:10" x14ac:dyDescent="0.25">
      <c r="B248" s="47" t="s">
        <v>330</v>
      </c>
      <c r="C248" s="47">
        <v>0</v>
      </c>
      <c r="D248" s="47" t="s">
        <v>336</v>
      </c>
      <c r="E248" s="47" t="s">
        <v>327</v>
      </c>
      <c r="F248" s="47" t="s">
        <v>325</v>
      </c>
    </row>
    <row r="249" spans="2:10" x14ac:dyDescent="0.25">
      <c r="B249" s="47" t="s">
        <v>320</v>
      </c>
      <c r="C249" s="47">
        <v>5</v>
      </c>
      <c r="D249" s="47" t="s">
        <v>336</v>
      </c>
      <c r="E249" s="47" t="s">
        <v>327</v>
      </c>
      <c r="F249" s="47" t="s">
        <v>325</v>
      </c>
    </row>
    <row r="250" spans="2:10" hidden="1" x14ac:dyDescent="0.25">
      <c r="B250" s="47" t="s">
        <v>337</v>
      </c>
      <c r="C250" s="47">
        <v>28</v>
      </c>
      <c r="D250" s="47" t="s">
        <v>321</v>
      </c>
      <c r="E250" s="47" t="s">
        <v>322</v>
      </c>
      <c r="F250" s="47" t="s">
        <v>325</v>
      </c>
      <c r="I250"/>
      <c r="J250"/>
    </row>
    <row r="251" spans="2:10" x14ac:dyDescent="0.25">
      <c r="B251" s="47" t="s">
        <v>335</v>
      </c>
      <c r="C251" s="47">
        <v>1</v>
      </c>
      <c r="D251" s="47" t="s">
        <v>321</v>
      </c>
      <c r="E251" s="47" t="s">
        <v>334</v>
      </c>
      <c r="F251" s="47" t="s">
        <v>325</v>
      </c>
    </row>
    <row r="252" spans="2:10" x14ac:dyDescent="0.25">
      <c r="B252" s="47" t="s">
        <v>326</v>
      </c>
      <c r="C252" s="47">
        <v>3</v>
      </c>
      <c r="D252" s="47" t="s">
        <v>336</v>
      </c>
      <c r="E252" s="47" t="s">
        <v>327</v>
      </c>
      <c r="F252" s="47" t="s">
        <v>325</v>
      </c>
    </row>
    <row r="253" spans="2:10" x14ac:dyDescent="0.25">
      <c r="B253" s="47" t="s">
        <v>326</v>
      </c>
      <c r="C253" s="47">
        <v>3</v>
      </c>
      <c r="D253" s="47" t="s">
        <v>336</v>
      </c>
      <c r="E253" s="47" t="s">
        <v>327</v>
      </c>
      <c r="F253" s="47" t="s">
        <v>325</v>
      </c>
    </row>
    <row r="254" spans="2:10" x14ac:dyDescent="0.25">
      <c r="B254" s="47" t="s">
        <v>337</v>
      </c>
      <c r="C254" s="47">
        <v>4</v>
      </c>
      <c r="D254" s="47" t="s">
        <v>336</v>
      </c>
      <c r="E254" s="47" t="s">
        <v>327</v>
      </c>
      <c r="F254" s="47" t="s">
        <v>325</v>
      </c>
    </row>
    <row r="255" spans="2:10" hidden="1" x14ac:dyDescent="0.25">
      <c r="B255" s="47" t="s">
        <v>335</v>
      </c>
      <c r="C255" s="47">
        <v>79</v>
      </c>
      <c r="D255" s="47" t="s">
        <v>321</v>
      </c>
      <c r="E255" s="47" t="s">
        <v>327</v>
      </c>
      <c r="F255" s="47" t="s">
        <v>329</v>
      </c>
      <c r="I255"/>
      <c r="J255"/>
    </row>
    <row r="256" spans="2:10" x14ac:dyDescent="0.25">
      <c r="B256" s="47" t="s">
        <v>326</v>
      </c>
      <c r="C256" s="47">
        <v>1</v>
      </c>
      <c r="D256" s="47" t="s">
        <v>336</v>
      </c>
      <c r="E256" s="47" t="s">
        <v>327</v>
      </c>
      <c r="F256" s="47" t="s">
        <v>325</v>
      </c>
    </row>
    <row r="257" spans="2:10" hidden="1" x14ac:dyDescent="0.25">
      <c r="B257" s="47" t="s">
        <v>320</v>
      </c>
      <c r="C257" s="47">
        <v>93</v>
      </c>
      <c r="D257" s="47" t="s">
        <v>321</v>
      </c>
      <c r="E257" s="47" t="s">
        <v>322</v>
      </c>
      <c r="F257" s="47" t="s">
        <v>325</v>
      </c>
      <c r="I257"/>
      <c r="J257"/>
    </row>
    <row r="258" spans="2:10" hidden="1" x14ac:dyDescent="0.25">
      <c r="B258" s="47" t="s">
        <v>330</v>
      </c>
      <c r="C258" s="47">
        <v>41</v>
      </c>
      <c r="D258" s="47" t="s">
        <v>321</v>
      </c>
      <c r="E258" s="47" t="s">
        <v>322</v>
      </c>
      <c r="F258" s="47" t="s">
        <v>329</v>
      </c>
      <c r="I258"/>
      <c r="J258"/>
    </row>
    <row r="259" spans="2:10" hidden="1" x14ac:dyDescent="0.25">
      <c r="B259" s="47" t="s">
        <v>335</v>
      </c>
      <c r="C259" s="47">
        <v>14</v>
      </c>
      <c r="D259" s="47" t="s">
        <v>321</v>
      </c>
      <c r="E259" s="47" t="s">
        <v>322</v>
      </c>
      <c r="F259" s="47" t="s">
        <v>329</v>
      </c>
      <c r="I259"/>
      <c r="J259"/>
    </row>
    <row r="260" spans="2:10" hidden="1" x14ac:dyDescent="0.25">
      <c r="B260" s="47" t="s">
        <v>326</v>
      </c>
      <c r="C260" s="47">
        <v>24</v>
      </c>
      <c r="D260" s="47" t="s">
        <v>321</v>
      </c>
      <c r="E260" s="47" t="s">
        <v>322</v>
      </c>
      <c r="F260" s="47" t="s">
        <v>325</v>
      </c>
      <c r="I260"/>
      <c r="J260"/>
    </row>
    <row r="261" spans="2:10" hidden="1" x14ac:dyDescent="0.25">
      <c r="B261" s="47" t="s">
        <v>320</v>
      </c>
      <c r="C261" s="47">
        <v>81</v>
      </c>
      <c r="D261" s="47" t="s">
        <v>336</v>
      </c>
      <c r="E261" s="47" t="s">
        <v>327</v>
      </c>
      <c r="F261" s="47" t="s">
        <v>325</v>
      </c>
      <c r="I261"/>
      <c r="J261"/>
    </row>
    <row r="262" spans="2:10" hidden="1" x14ac:dyDescent="0.25">
      <c r="B262" s="47" t="s">
        <v>337</v>
      </c>
      <c r="C262" s="47">
        <v>14</v>
      </c>
      <c r="D262" s="47" t="s">
        <v>321</v>
      </c>
      <c r="E262" s="47" t="s">
        <v>322</v>
      </c>
      <c r="F262" s="47" t="s">
        <v>325</v>
      </c>
      <c r="I262"/>
      <c r="J262"/>
    </row>
    <row r="263" spans="2:10" hidden="1" x14ac:dyDescent="0.25">
      <c r="B263" s="47" t="s">
        <v>320</v>
      </c>
      <c r="C263" s="47">
        <v>53</v>
      </c>
      <c r="D263" s="47" t="s">
        <v>321</v>
      </c>
      <c r="E263" s="47" t="s">
        <v>322</v>
      </c>
      <c r="F263" s="47" t="s">
        <v>329</v>
      </c>
      <c r="I263"/>
      <c r="J263"/>
    </row>
    <row r="264" spans="2:10" hidden="1" x14ac:dyDescent="0.25">
      <c r="B264" s="47" t="s">
        <v>330</v>
      </c>
      <c r="C264" s="47">
        <v>42</v>
      </c>
      <c r="D264" s="47" t="s">
        <v>321</v>
      </c>
      <c r="E264" s="47" t="s">
        <v>322</v>
      </c>
      <c r="F264" s="47" t="s">
        <v>329</v>
      </c>
      <c r="I264"/>
      <c r="J264"/>
    </row>
    <row r="265" spans="2:10" hidden="1" x14ac:dyDescent="0.25">
      <c r="B265" s="47" t="s">
        <v>320</v>
      </c>
      <c r="C265" s="47">
        <v>87</v>
      </c>
      <c r="D265" s="47" t="s">
        <v>321</v>
      </c>
      <c r="E265" s="47" t="s">
        <v>322</v>
      </c>
      <c r="F265" s="47" t="s">
        <v>329</v>
      </c>
      <c r="I265"/>
      <c r="J265"/>
    </row>
    <row r="266" spans="2:10" hidden="1" x14ac:dyDescent="0.25">
      <c r="B266" s="47" t="s">
        <v>339</v>
      </c>
      <c r="C266" s="47">
        <v>54</v>
      </c>
      <c r="D266" s="47" t="s">
        <v>321</v>
      </c>
      <c r="E266" s="47" t="s">
        <v>322</v>
      </c>
      <c r="F266" s="47" t="s">
        <v>329</v>
      </c>
      <c r="I266"/>
      <c r="J266"/>
    </row>
    <row r="267" spans="2:10" hidden="1" x14ac:dyDescent="0.25">
      <c r="B267" s="47" t="s">
        <v>335</v>
      </c>
      <c r="C267" s="47">
        <v>23</v>
      </c>
      <c r="D267" s="47" t="s">
        <v>321</v>
      </c>
      <c r="E267" s="47" t="s">
        <v>334</v>
      </c>
      <c r="F267" s="47" t="s">
        <v>325</v>
      </c>
      <c r="I267"/>
      <c r="J267"/>
    </row>
    <row r="268" spans="2:10" hidden="1" x14ac:dyDescent="0.25">
      <c r="B268" s="47" t="s">
        <v>326</v>
      </c>
      <c r="C268" s="47">
        <v>99</v>
      </c>
      <c r="D268" s="47" t="s">
        <v>321</v>
      </c>
      <c r="E268" s="47" t="s">
        <v>322</v>
      </c>
      <c r="F268" s="47" t="s">
        <v>325</v>
      </c>
      <c r="I268"/>
      <c r="J268"/>
    </row>
    <row r="269" spans="2:10" x14ac:dyDescent="0.25">
      <c r="B269" s="47" t="s">
        <v>330</v>
      </c>
      <c r="C269" s="47">
        <v>6</v>
      </c>
      <c r="D269" s="47" t="s">
        <v>321</v>
      </c>
      <c r="E269" s="47" t="s">
        <v>322</v>
      </c>
      <c r="F269" s="47" t="s">
        <v>325</v>
      </c>
    </row>
    <row r="270" spans="2:10" hidden="1" x14ac:dyDescent="0.25">
      <c r="B270" s="47" t="s">
        <v>337</v>
      </c>
      <c r="C270" s="47">
        <v>25</v>
      </c>
      <c r="D270" s="47" t="s">
        <v>321</v>
      </c>
      <c r="E270" s="47" t="s">
        <v>322</v>
      </c>
      <c r="F270" s="47" t="s">
        <v>325</v>
      </c>
      <c r="I270"/>
      <c r="J270"/>
    </row>
    <row r="271" spans="2:10" hidden="1" x14ac:dyDescent="0.25">
      <c r="B271" s="47" t="s">
        <v>337</v>
      </c>
      <c r="C271" s="47">
        <v>78</v>
      </c>
      <c r="D271" s="47" t="s">
        <v>321</v>
      </c>
      <c r="E271" s="47" t="s">
        <v>322</v>
      </c>
      <c r="F271" s="47" t="s">
        <v>325</v>
      </c>
      <c r="I271"/>
      <c r="J271"/>
    </row>
    <row r="272" spans="2:10" hidden="1" x14ac:dyDescent="0.25">
      <c r="B272" s="47" t="s">
        <v>330</v>
      </c>
      <c r="C272" s="47">
        <v>36</v>
      </c>
      <c r="D272" s="47" t="s">
        <v>321</v>
      </c>
      <c r="E272" s="47" t="s">
        <v>322</v>
      </c>
      <c r="F272" s="47" t="s">
        <v>325</v>
      </c>
      <c r="I272"/>
      <c r="J272"/>
    </row>
    <row r="273" spans="2:10" hidden="1" x14ac:dyDescent="0.25">
      <c r="B273" s="47" t="s">
        <v>337</v>
      </c>
      <c r="C273" s="47">
        <v>19</v>
      </c>
      <c r="D273" s="47" t="s">
        <v>321</v>
      </c>
      <c r="E273" s="47" t="s">
        <v>322</v>
      </c>
      <c r="F273" s="47" t="s">
        <v>325</v>
      </c>
      <c r="I273"/>
      <c r="J273"/>
    </row>
    <row r="274" spans="2:10" x14ac:dyDescent="0.25">
      <c r="B274" s="47" t="s">
        <v>320</v>
      </c>
      <c r="C274" s="47">
        <v>0</v>
      </c>
      <c r="D274" s="47" t="s">
        <v>336</v>
      </c>
      <c r="E274" s="47" t="s">
        <v>327</v>
      </c>
      <c r="F274" s="47" t="s">
        <v>325</v>
      </c>
    </row>
    <row r="275" spans="2:10" hidden="1" x14ac:dyDescent="0.25">
      <c r="B275" s="47" t="s">
        <v>326</v>
      </c>
      <c r="C275" s="47">
        <v>48</v>
      </c>
      <c r="D275" s="47" t="s">
        <v>321</v>
      </c>
      <c r="E275" s="47" t="s">
        <v>322</v>
      </c>
      <c r="F275" s="47" t="s">
        <v>329</v>
      </c>
      <c r="I275"/>
      <c r="J275"/>
    </row>
    <row r="276" spans="2:10" hidden="1" x14ac:dyDescent="0.25">
      <c r="B276" s="47" t="s">
        <v>338</v>
      </c>
      <c r="C276" s="47">
        <v>19</v>
      </c>
      <c r="D276" s="47" t="s">
        <v>321</v>
      </c>
      <c r="E276" s="47" t="s">
        <v>327</v>
      </c>
      <c r="F276" s="47" t="s">
        <v>325</v>
      </c>
      <c r="I276"/>
      <c r="J276"/>
    </row>
    <row r="277" spans="2:10" x14ac:dyDescent="0.25">
      <c r="B277" s="47" t="s">
        <v>320</v>
      </c>
      <c r="C277" s="47">
        <v>2</v>
      </c>
      <c r="D277" s="47" t="s">
        <v>336</v>
      </c>
      <c r="E277" s="47" t="s">
        <v>327</v>
      </c>
      <c r="F277" s="47" t="s">
        <v>325</v>
      </c>
    </row>
    <row r="278" spans="2:10" x14ac:dyDescent="0.25">
      <c r="B278" s="47" t="s">
        <v>326</v>
      </c>
      <c r="C278" s="47">
        <v>9</v>
      </c>
      <c r="D278" s="47" t="s">
        <v>336</v>
      </c>
      <c r="E278" s="47" t="s">
        <v>327</v>
      </c>
      <c r="F278" s="47" t="s">
        <v>325</v>
      </c>
    </row>
    <row r="279" spans="2:10" hidden="1" x14ac:dyDescent="0.25">
      <c r="B279" s="47" t="s">
        <v>335</v>
      </c>
      <c r="C279" s="47">
        <v>36</v>
      </c>
      <c r="D279" s="47" t="s">
        <v>321</v>
      </c>
      <c r="E279" s="47" t="s">
        <v>322</v>
      </c>
      <c r="F279" s="47" t="s">
        <v>325</v>
      </c>
      <c r="I279"/>
      <c r="J279"/>
    </row>
    <row r="280" spans="2:10" hidden="1" x14ac:dyDescent="0.25">
      <c r="B280" s="47" t="s">
        <v>330</v>
      </c>
      <c r="C280" s="47">
        <v>19</v>
      </c>
      <c r="D280" s="47" t="s">
        <v>336</v>
      </c>
      <c r="E280" s="47" t="s">
        <v>327</v>
      </c>
      <c r="F280" s="47" t="s">
        <v>329</v>
      </c>
      <c r="I280"/>
      <c r="J280"/>
    </row>
    <row r="281" spans="2:10" x14ac:dyDescent="0.25">
      <c r="B281" s="47" t="s">
        <v>326</v>
      </c>
      <c r="C281" s="47">
        <v>6</v>
      </c>
      <c r="D281" s="47" t="s">
        <v>321</v>
      </c>
      <c r="E281" s="47" t="s">
        <v>327</v>
      </c>
      <c r="F281" s="47" t="s">
        <v>325</v>
      </c>
    </row>
    <row r="282" spans="2:10" hidden="1" x14ac:dyDescent="0.25">
      <c r="B282" s="47" t="s">
        <v>320</v>
      </c>
      <c r="C282" s="47">
        <v>47</v>
      </c>
      <c r="D282" s="47" t="s">
        <v>321</v>
      </c>
      <c r="E282" s="47" t="s">
        <v>322</v>
      </c>
      <c r="F282" s="47" t="s">
        <v>325</v>
      </c>
      <c r="I282"/>
      <c r="J282"/>
    </row>
    <row r="283" spans="2:10" hidden="1" x14ac:dyDescent="0.25">
      <c r="B283" s="47" t="s">
        <v>339</v>
      </c>
      <c r="C283" s="47">
        <v>20</v>
      </c>
      <c r="D283" s="47" t="s">
        <v>321</v>
      </c>
      <c r="E283" s="47" t="s">
        <v>322</v>
      </c>
      <c r="F283" s="47" t="s">
        <v>329</v>
      </c>
      <c r="I283"/>
      <c r="J283"/>
    </row>
    <row r="284" spans="2:10" x14ac:dyDescent="0.25">
      <c r="B284" s="47" t="s">
        <v>320</v>
      </c>
      <c r="C284" s="47">
        <v>7</v>
      </c>
      <c r="D284" s="47" t="s">
        <v>336</v>
      </c>
      <c r="E284" s="47" t="s">
        <v>327</v>
      </c>
      <c r="F284" s="47" t="s">
        <v>325</v>
      </c>
    </row>
    <row r="285" spans="2:10" x14ac:dyDescent="0.25">
      <c r="B285" s="47" t="s">
        <v>335</v>
      </c>
      <c r="C285" s="47">
        <v>10</v>
      </c>
      <c r="D285" s="47" t="s">
        <v>336</v>
      </c>
      <c r="E285" s="47" t="s">
        <v>327</v>
      </c>
      <c r="F285" s="47" t="s">
        <v>325</v>
      </c>
    </row>
    <row r="286" spans="2:10" x14ac:dyDescent="0.25">
      <c r="B286" s="47" t="s">
        <v>330</v>
      </c>
      <c r="C286" s="47">
        <v>0</v>
      </c>
      <c r="D286" s="47" t="s">
        <v>336</v>
      </c>
      <c r="E286" s="47" t="s">
        <v>327</v>
      </c>
      <c r="F286" s="47" t="s">
        <v>325</v>
      </c>
    </row>
    <row r="287" spans="2:10" hidden="1" x14ac:dyDescent="0.25">
      <c r="B287" s="47" t="s">
        <v>339</v>
      </c>
      <c r="C287" s="47">
        <v>17</v>
      </c>
      <c r="D287" s="47" t="s">
        <v>321</v>
      </c>
      <c r="E287" s="47" t="s">
        <v>322</v>
      </c>
      <c r="F287" s="47" t="s">
        <v>329</v>
      </c>
      <c r="I287"/>
      <c r="J287"/>
    </row>
    <row r="288" spans="2:10" hidden="1" x14ac:dyDescent="0.25">
      <c r="B288" s="47" t="s">
        <v>330</v>
      </c>
      <c r="C288" s="47">
        <v>37</v>
      </c>
      <c r="D288" s="47" t="s">
        <v>321</v>
      </c>
      <c r="E288" s="47" t="s">
        <v>322</v>
      </c>
      <c r="F288" s="47" t="s">
        <v>329</v>
      </c>
      <c r="I288"/>
      <c r="J288"/>
    </row>
    <row r="289" spans="2:10" x14ac:dyDescent="0.25">
      <c r="B289" s="47" t="s">
        <v>326</v>
      </c>
      <c r="C289" s="47">
        <v>4</v>
      </c>
      <c r="D289" s="47" t="s">
        <v>336</v>
      </c>
      <c r="E289" s="47" t="s">
        <v>327</v>
      </c>
      <c r="F289" s="47" t="s">
        <v>325</v>
      </c>
    </row>
    <row r="290" spans="2:10" hidden="1" x14ac:dyDescent="0.25">
      <c r="B290" s="47" t="s">
        <v>335</v>
      </c>
      <c r="C290" s="47">
        <v>26</v>
      </c>
      <c r="D290" s="47" t="s">
        <v>321</v>
      </c>
      <c r="E290" s="47" t="s">
        <v>322</v>
      </c>
      <c r="F290" s="47" t="s">
        <v>325</v>
      </c>
      <c r="I290"/>
      <c r="J290"/>
    </row>
    <row r="291" spans="2:10" hidden="1" x14ac:dyDescent="0.25">
      <c r="B291" s="47" t="s">
        <v>326</v>
      </c>
      <c r="C291" s="47">
        <v>66</v>
      </c>
      <c r="D291" s="47" t="s">
        <v>321</v>
      </c>
      <c r="E291" s="47" t="s">
        <v>322</v>
      </c>
      <c r="F291" s="47" t="s">
        <v>325</v>
      </c>
      <c r="I291"/>
      <c r="J291"/>
    </row>
    <row r="292" spans="2:10" hidden="1" x14ac:dyDescent="0.25">
      <c r="B292" s="47" t="s">
        <v>338</v>
      </c>
      <c r="C292" s="47">
        <v>75</v>
      </c>
      <c r="D292" s="47" t="s">
        <v>321</v>
      </c>
      <c r="E292" s="47" t="s">
        <v>322</v>
      </c>
      <c r="F292" s="47" t="s">
        <v>325</v>
      </c>
      <c r="I292"/>
      <c r="J292"/>
    </row>
    <row r="293" spans="2:10" x14ac:dyDescent="0.25">
      <c r="B293" s="47" t="s">
        <v>330</v>
      </c>
      <c r="C293" s="47">
        <v>9</v>
      </c>
      <c r="D293" s="47" t="s">
        <v>336</v>
      </c>
      <c r="E293" s="47" t="s">
        <v>327</v>
      </c>
      <c r="F293" s="47" t="s">
        <v>325</v>
      </c>
    </row>
    <row r="294" spans="2:10" hidden="1" x14ac:dyDescent="0.25">
      <c r="B294" s="47" t="s">
        <v>335</v>
      </c>
      <c r="C294" s="47">
        <v>18</v>
      </c>
      <c r="D294" s="47" t="s">
        <v>321</v>
      </c>
      <c r="E294" s="47" t="s">
        <v>322</v>
      </c>
      <c r="F294" s="47" t="s">
        <v>329</v>
      </c>
      <c r="I294"/>
      <c r="J294"/>
    </row>
    <row r="295" spans="2:10" hidden="1" x14ac:dyDescent="0.25">
      <c r="B295" s="47" t="s">
        <v>330</v>
      </c>
      <c r="C295" s="47">
        <v>52</v>
      </c>
      <c r="D295" s="47" t="s">
        <v>321</v>
      </c>
      <c r="E295" s="47" t="s">
        <v>322</v>
      </c>
      <c r="F295" s="47" t="s">
        <v>329</v>
      </c>
      <c r="I295"/>
      <c r="J295"/>
    </row>
    <row r="296" spans="2:10" hidden="1" x14ac:dyDescent="0.25">
      <c r="B296" s="47" t="s">
        <v>330</v>
      </c>
      <c r="C296" s="47">
        <v>31</v>
      </c>
      <c r="D296" s="47" t="s">
        <v>336</v>
      </c>
      <c r="E296" s="47" t="s">
        <v>327</v>
      </c>
      <c r="F296" s="47" t="s">
        <v>329</v>
      </c>
      <c r="I296"/>
      <c r="J296"/>
    </row>
    <row r="297" spans="2:10" hidden="1" x14ac:dyDescent="0.25">
      <c r="B297" s="47" t="s">
        <v>330</v>
      </c>
      <c r="C297" s="47">
        <v>118</v>
      </c>
      <c r="D297" s="47" t="s">
        <v>321</v>
      </c>
      <c r="E297" s="47" t="s">
        <v>334</v>
      </c>
      <c r="F297" s="47" t="s">
        <v>325</v>
      </c>
      <c r="I297"/>
      <c r="J297"/>
    </row>
    <row r="298" spans="2:10" hidden="1" x14ac:dyDescent="0.25">
      <c r="B298" s="47" t="s">
        <v>326</v>
      </c>
      <c r="C298" s="47">
        <v>36</v>
      </c>
      <c r="D298" s="47" t="s">
        <v>321</v>
      </c>
      <c r="E298" s="47" t="s">
        <v>327</v>
      </c>
      <c r="F298" s="47" t="s">
        <v>329</v>
      </c>
      <c r="I298"/>
      <c r="J298"/>
    </row>
    <row r="299" spans="2:10" x14ac:dyDescent="0.25">
      <c r="B299" s="47" t="s">
        <v>330</v>
      </c>
      <c r="C299" s="47">
        <v>3</v>
      </c>
      <c r="D299" s="47" t="s">
        <v>321</v>
      </c>
      <c r="E299" s="47" t="s">
        <v>322</v>
      </c>
      <c r="F299" s="47" t="s">
        <v>325</v>
      </c>
    </row>
    <row r="300" spans="2:10" hidden="1" x14ac:dyDescent="0.25">
      <c r="B300" s="47" t="s">
        <v>320</v>
      </c>
      <c r="C300" s="47">
        <v>107</v>
      </c>
      <c r="D300" s="47" t="s">
        <v>321</v>
      </c>
      <c r="E300" s="47" t="s">
        <v>322</v>
      </c>
      <c r="F300" s="47" t="s">
        <v>325</v>
      </c>
      <c r="I300"/>
      <c r="J300"/>
    </row>
    <row r="301" spans="2:10" hidden="1" x14ac:dyDescent="0.25">
      <c r="B301" s="47" t="s">
        <v>332</v>
      </c>
      <c r="C301" s="47">
        <v>24</v>
      </c>
      <c r="D301" s="47" t="s">
        <v>336</v>
      </c>
      <c r="E301" s="47" t="s">
        <v>327</v>
      </c>
      <c r="F301" s="47" t="s">
        <v>325</v>
      </c>
      <c r="I301"/>
      <c r="J301"/>
    </row>
    <row r="302" spans="2:10" hidden="1" x14ac:dyDescent="0.25">
      <c r="B302" s="47" t="s">
        <v>326</v>
      </c>
      <c r="C302" s="47">
        <v>114</v>
      </c>
      <c r="D302" s="47" t="s">
        <v>321</v>
      </c>
      <c r="E302" s="47" t="s">
        <v>322</v>
      </c>
      <c r="F302" s="47" t="s">
        <v>325</v>
      </c>
      <c r="I302"/>
      <c r="J302"/>
    </row>
    <row r="303" spans="2:10" hidden="1" x14ac:dyDescent="0.25">
      <c r="B303" s="47" t="s">
        <v>320</v>
      </c>
      <c r="C303" s="47">
        <v>42</v>
      </c>
      <c r="D303" s="47" t="s">
        <v>321</v>
      </c>
      <c r="E303" s="47" t="s">
        <v>322</v>
      </c>
      <c r="F303" s="47" t="s">
        <v>329</v>
      </c>
      <c r="I303"/>
      <c r="J303"/>
    </row>
    <row r="304" spans="2:10" hidden="1" x14ac:dyDescent="0.25">
      <c r="B304" s="47" t="s">
        <v>326</v>
      </c>
      <c r="C304" s="47">
        <v>59</v>
      </c>
      <c r="D304" s="47" t="s">
        <v>321</v>
      </c>
      <c r="E304" s="47" t="s">
        <v>322</v>
      </c>
      <c r="F304" s="47" t="s">
        <v>329</v>
      </c>
      <c r="I304"/>
      <c r="J304"/>
    </row>
    <row r="305" spans="2:10" x14ac:dyDescent="0.25">
      <c r="B305" s="47" t="s">
        <v>337</v>
      </c>
      <c r="C305" s="47">
        <v>7</v>
      </c>
      <c r="D305" s="47" t="s">
        <v>321</v>
      </c>
      <c r="E305" s="47" t="s">
        <v>334</v>
      </c>
      <c r="F305" s="47" t="s">
        <v>325</v>
      </c>
    </row>
    <row r="306" spans="2:10" hidden="1" x14ac:dyDescent="0.25">
      <c r="B306" s="47" t="s">
        <v>326</v>
      </c>
      <c r="C306" s="47">
        <v>46</v>
      </c>
      <c r="D306" s="47" t="s">
        <v>321</v>
      </c>
      <c r="E306" s="47" t="s">
        <v>322</v>
      </c>
      <c r="F306" s="47" t="s">
        <v>329</v>
      </c>
      <c r="I306"/>
      <c r="J306"/>
    </row>
    <row r="307" spans="2:10" x14ac:dyDescent="0.25">
      <c r="B307" s="47" t="s">
        <v>335</v>
      </c>
      <c r="C307" s="47">
        <v>2</v>
      </c>
      <c r="D307" s="47" t="s">
        <v>321</v>
      </c>
      <c r="E307" s="47" t="s">
        <v>322</v>
      </c>
      <c r="F307" s="47" t="s">
        <v>325</v>
      </c>
    </row>
    <row r="308" spans="2:10" hidden="1" x14ac:dyDescent="0.25">
      <c r="B308" s="47" t="s">
        <v>330</v>
      </c>
      <c r="C308" s="47">
        <v>22</v>
      </c>
      <c r="D308" s="47" t="s">
        <v>321</v>
      </c>
      <c r="E308" s="47" t="s">
        <v>322</v>
      </c>
      <c r="F308" s="47" t="s">
        <v>329</v>
      </c>
      <c r="I308"/>
      <c r="J308"/>
    </row>
    <row r="309" spans="2:10" hidden="1" x14ac:dyDescent="0.25">
      <c r="B309" s="47" t="s">
        <v>326</v>
      </c>
      <c r="C309" s="47">
        <v>17</v>
      </c>
      <c r="D309" s="47" t="s">
        <v>321</v>
      </c>
      <c r="E309" s="47" t="s">
        <v>322</v>
      </c>
      <c r="F309" s="47" t="s">
        <v>325</v>
      </c>
      <c r="I309"/>
      <c r="J309"/>
    </row>
    <row r="310" spans="2:10" hidden="1" x14ac:dyDescent="0.25">
      <c r="B310" s="47" t="s">
        <v>335</v>
      </c>
      <c r="C310" s="47">
        <v>17</v>
      </c>
      <c r="D310" s="47" t="s">
        <v>321</v>
      </c>
      <c r="E310" s="47" t="s">
        <v>322</v>
      </c>
      <c r="F310" s="47" t="s">
        <v>325</v>
      </c>
      <c r="I310"/>
      <c r="J310"/>
    </row>
    <row r="311" spans="2:10" hidden="1" x14ac:dyDescent="0.25">
      <c r="B311" s="47" t="s">
        <v>330</v>
      </c>
      <c r="C311" s="47">
        <v>92</v>
      </c>
      <c r="D311" s="47" t="s">
        <v>321</v>
      </c>
      <c r="E311" s="47" t="s">
        <v>322</v>
      </c>
      <c r="F311" s="47" t="s">
        <v>329</v>
      </c>
      <c r="I311"/>
      <c r="J311"/>
    </row>
    <row r="312" spans="2:10" hidden="1" x14ac:dyDescent="0.25">
      <c r="B312" s="47" t="s">
        <v>337</v>
      </c>
      <c r="C312" s="47">
        <v>91</v>
      </c>
      <c r="D312" s="47" t="s">
        <v>321</v>
      </c>
      <c r="E312" s="47" t="s">
        <v>322</v>
      </c>
      <c r="F312" s="47" t="s">
        <v>325</v>
      </c>
      <c r="I312"/>
      <c r="J312"/>
    </row>
    <row r="313" spans="2:10" hidden="1" x14ac:dyDescent="0.25">
      <c r="B313" s="47" t="s">
        <v>332</v>
      </c>
      <c r="C313" s="47">
        <v>25</v>
      </c>
      <c r="D313" s="47" t="s">
        <v>336</v>
      </c>
      <c r="E313" s="47" t="s">
        <v>327</v>
      </c>
      <c r="F313" s="47" t="s">
        <v>329</v>
      </c>
      <c r="I313"/>
      <c r="J313"/>
    </row>
    <row r="314" spans="2:10" hidden="1" x14ac:dyDescent="0.25">
      <c r="B314" s="47" t="s">
        <v>330</v>
      </c>
      <c r="C314" s="47">
        <v>103</v>
      </c>
      <c r="D314" s="47" t="s">
        <v>336</v>
      </c>
      <c r="E314" s="47" t="s">
        <v>327</v>
      </c>
      <c r="F314" s="47" t="s">
        <v>329</v>
      </c>
      <c r="I314"/>
      <c r="J314"/>
    </row>
    <row r="315" spans="2:10" hidden="1" x14ac:dyDescent="0.25">
      <c r="B315" s="47" t="s">
        <v>338</v>
      </c>
      <c r="C315" s="47">
        <v>116</v>
      </c>
      <c r="D315" s="47" t="s">
        <v>321</v>
      </c>
      <c r="E315" s="47" t="s">
        <v>322</v>
      </c>
      <c r="F315" s="47" t="s">
        <v>325</v>
      </c>
      <c r="I315"/>
      <c r="J315"/>
    </row>
    <row r="316" spans="2:10" x14ac:dyDescent="0.25">
      <c r="B316" s="47" t="s">
        <v>320</v>
      </c>
      <c r="C316" s="47">
        <v>0</v>
      </c>
      <c r="D316" s="47" t="s">
        <v>336</v>
      </c>
      <c r="E316" s="47" t="s">
        <v>327</v>
      </c>
      <c r="F316" s="47" t="s">
        <v>325</v>
      </c>
    </row>
    <row r="317" spans="2:10" hidden="1" x14ac:dyDescent="0.25">
      <c r="B317" s="47" t="s">
        <v>335</v>
      </c>
      <c r="C317" s="47">
        <v>28</v>
      </c>
      <c r="D317" s="47" t="s">
        <v>321</v>
      </c>
      <c r="E317" s="47" t="s">
        <v>322</v>
      </c>
      <c r="F317" s="47" t="s">
        <v>325</v>
      </c>
      <c r="I317"/>
      <c r="J317"/>
    </row>
    <row r="318" spans="2:10" hidden="1" x14ac:dyDescent="0.25">
      <c r="B318" s="47" t="s">
        <v>320</v>
      </c>
      <c r="C318" s="47">
        <v>20</v>
      </c>
      <c r="D318" s="47" t="s">
        <v>321</v>
      </c>
      <c r="E318" s="47" t="s">
        <v>322</v>
      </c>
      <c r="F318" s="47" t="s">
        <v>329</v>
      </c>
      <c r="I318"/>
      <c r="J318"/>
    </row>
    <row r="319" spans="2:10" x14ac:dyDescent="0.25">
      <c r="B319" s="47" t="s">
        <v>326</v>
      </c>
      <c r="C319" s="47">
        <v>9</v>
      </c>
      <c r="D319" s="47" t="s">
        <v>336</v>
      </c>
      <c r="E319" s="47" t="s">
        <v>327</v>
      </c>
      <c r="F319" s="47" t="s">
        <v>325</v>
      </c>
    </row>
    <row r="320" spans="2:10" hidden="1" x14ac:dyDescent="0.25">
      <c r="B320" s="47" t="s">
        <v>337</v>
      </c>
      <c r="C320" s="47">
        <v>54</v>
      </c>
      <c r="D320" s="47" t="s">
        <v>321</v>
      </c>
      <c r="E320" s="47" t="s">
        <v>322</v>
      </c>
      <c r="F320" s="47" t="s">
        <v>325</v>
      </c>
      <c r="I320"/>
      <c r="J320"/>
    </row>
    <row r="321" spans="2:10" x14ac:dyDescent="0.25">
      <c r="B321" s="47" t="s">
        <v>330</v>
      </c>
      <c r="C321" s="47">
        <v>3</v>
      </c>
      <c r="D321" s="47" t="s">
        <v>321</v>
      </c>
      <c r="E321" s="47" t="s">
        <v>322</v>
      </c>
      <c r="F321" s="47" t="s">
        <v>325</v>
      </c>
    </row>
    <row r="322" spans="2:10" x14ac:dyDescent="0.25">
      <c r="B322" s="47" t="s">
        <v>320</v>
      </c>
      <c r="C322" s="47">
        <v>8</v>
      </c>
      <c r="D322" s="47" t="s">
        <v>321</v>
      </c>
      <c r="E322" s="47" t="s">
        <v>322</v>
      </c>
      <c r="F322" s="47" t="s">
        <v>325</v>
      </c>
    </row>
    <row r="323" spans="2:10" hidden="1" x14ac:dyDescent="0.25">
      <c r="B323" s="47" t="s">
        <v>335</v>
      </c>
      <c r="C323" s="47">
        <v>51</v>
      </c>
      <c r="D323" s="47" t="s">
        <v>336</v>
      </c>
      <c r="E323" s="47" t="s">
        <v>327</v>
      </c>
      <c r="F323" s="47" t="s">
        <v>329</v>
      </c>
      <c r="I323"/>
      <c r="J323"/>
    </row>
    <row r="324" spans="2:10" x14ac:dyDescent="0.25">
      <c r="B324" s="47" t="s">
        <v>326</v>
      </c>
      <c r="C324" s="47">
        <v>5</v>
      </c>
      <c r="D324" s="47" t="s">
        <v>336</v>
      </c>
      <c r="E324" s="47" t="s">
        <v>327</v>
      </c>
      <c r="F324" s="47" t="s">
        <v>325</v>
      </c>
    </row>
    <row r="325" spans="2:10" x14ac:dyDescent="0.25">
      <c r="B325" s="47" t="s">
        <v>326</v>
      </c>
      <c r="C325" s="47">
        <v>4</v>
      </c>
      <c r="D325" s="47" t="s">
        <v>321</v>
      </c>
      <c r="E325" s="47" t="s">
        <v>322</v>
      </c>
      <c r="F325" s="47" t="s">
        <v>325</v>
      </c>
    </row>
    <row r="326" spans="2:10" hidden="1" x14ac:dyDescent="0.25">
      <c r="B326" s="47" t="s">
        <v>320</v>
      </c>
      <c r="C326" s="47">
        <v>32</v>
      </c>
      <c r="D326" s="47" t="s">
        <v>321</v>
      </c>
      <c r="E326" s="47" t="s">
        <v>322</v>
      </c>
      <c r="F326" s="47" t="s">
        <v>325</v>
      </c>
      <c r="I326"/>
      <c r="J326"/>
    </row>
    <row r="327" spans="2:10" hidden="1" x14ac:dyDescent="0.25">
      <c r="B327" s="47" t="s">
        <v>326</v>
      </c>
      <c r="C327" s="47">
        <v>33</v>
      </c>
      <c r="D327" s="47" t="s">
        <v>321</v>
      </c>
      <c r="E327" s="47" t="s">
        <v>322</v>
      </c>
      <c r="F327" s="47" t="s">
        <v>329</v>
      </c>
      <c r="I327"/>
      <c r="J327"/>
    </row>
    <row r="328" spans="2:10" x14ac:dyDescent="0.25">
      <c r="B328" s="47" t="s">
        <v>320</v>
      </c>
      <c r="C328" s="47">
        <v>5</v>
      </c>
      <c r="D328" s="47" t="s">
        <v>321</v>
      </c>
      <c r="E328" s="47" t="s">
        <v>334</v>
      </c>
      <c r="F328" s="47" t="s">
        <v>325</v>
      </c>
    </row>
    <row r="329" spans="2:10" hidden="1" x14ac:dyDescent="0.25">
      <c r="B329" s="47" t="s">
        <v>326</v>
      </c>
      <c r="C329" s="47">
        <v>14</v>
      </c>
      <c r="D329" s="47" t="s">
        <v>321</v>
      </c>
      <c r="E329" s="47" t="s">
        <v>327</v>
      </c>
      <c r="F329" s="47" t="s">
        <v>325</v>
      </c>
      <c r="I329"/>
      <c r="J329"/>
    </row>
    <row r="330" spans="2:10" hidden="1" x14ac:dyDescent="0.25">
      <c r="B330" s="47" t="s">
        <v>326</v>
      </c>
      <c r="C330" s="47">
        <v>21</v>
      </c>
      <c r="D330" s="47" t="s">
        <v>336</v>
      </c>
      <c r="E330" s="47" t="s">
        <v>327</v>
      </c>
      <c r="F330" s="47" t="s">
        <v>329</v>
      </c>
      <c r="I330"/>
      <c r="J330"/>
    </row>
    <row r="331" spans="2:10" x14ac:dyDescent="0.25">
      <c r="B331" s="47" t="s">
        <v>326</v>
      </c>
      <c r="C331" s="47">
        <v>1</v>
      </c>
      <c r="D331" s="47" t="s">
        <v>336</v>
      </c>
      <c r="E331" s="47" t="s">
        <v>327</v>
      </c>
      <c r="F331" s="47" t="s">
        <v>325</v>
      </c>
    </row>
    <row r="332" spans="2:10" x14ac:dyDescent="0.25">
      <c r="B332" s="47" t="s">
        <v>320</v>
      </c>
      <c r="C332" s="47">
        <v>6</v>
      </c>
      <c r="D332" s="47" t="s">
        <v>321</v>
      </c>
      <c r="E332" s="47" t="s">
        <v>322</v>
      </c>
      <c r="F332" s="47" t="s">
        <v>325</v>
      </c>
    </row>
    <row r="333" spans="2:10" hidden="1" x14ac:dyDescent="0.25">
      <c r="B333" s="47" t="s">
        <v>335</v>
      </c>
      <c r="C333" s="47">
        <v>90</v>
      </c>
      <c r="D333" s="47" t="s">
        <v>321</v>
      </c>
      <c r="E333" s="47" t="s">
        <v>322</v>
      </c>
      <c r="F333" s="47" t="s">
        <v>329</v>
      </c>
      <c r="I333"/>
      <c r="J333"/>
    </row>
    <row r="334" spans="2:10" hidden="1" x14ac:dyDescent="0.25">
      <c r="B334" s="47" t="s">
        <v>326</v>
      </c>
      <c r="C334" s="47">
        <v>35</v>
      </c>
      <c r="D334" s="47" t="s">
        <v>336</v>
      </c>
      <c r="E334" s="47" t="s">
        <v>327</v>
      </c>
      <c r="F334" s="47" t="s">
        <v>329</v>
      </c>
      <c r="I334"/>
      <c r="J334"/>
    </row>
    <row r="335" spans="2:10" hidden="1" x14ac:dyDescent="0.25">
      <c r="B335" s="47" t="s">
        <v>337</v>
      </c>
      <c r="C335" s="47">
        <v>89</v>
      </c>
      <c r="D335" s="47" t="s">
        <v>321</v>
      </c>
      <c r="E335" s="47" t="s">
        <v>322</v>
      </c>
      <c r="F335" s="47" t="s">
        <v>325</v>
      </c>
      <c r="I335"/>
      <c r="J335"/>
    </row>
    <row r="336" spans="2:10" hidden="1" x14ac:dyDescent="0.25">
      <c r="B336" s="47" t="s">
        <v>320</v>
      </c>
      <c r="C336" s="47">
        <v>27</v>
      </c>
      <c r="D336" s="47" t="s">
        <v>336</v>
      </c>
      <c r="E336" s="47" t="s">
        <v>327</v>
      </c>
      <c r="F336" s="47" t="s">
        <v>325</v>
      </c>
      <c r="I336"/>
      <c r="J336"/>
    </row>
    <row r="337" spans="2:10" hidden="1" x14ac:dyDescent="0.25">
      <c r="B337" s="47" t="s">
        <v>320</v>
      </c>
      <c r="C337" s="47">
        <v>77</v>
      </c>
      <c r="D337" s="47" t="s">
        <v>321</v>
      </c>
      <c r="E337" s="47" t="s">
        <v>322</v>
      </c>
      <c r="F337" s="47" t="s">
        <v>325</v>
      </c>
      <c r="I337"/>
      <c r="J337"/>
    </row>
    <row r="338" spans="2:10" hidden="1" x14ac:dyDescent="0.25">
      <c r="B338" s="47" t="s">
        <v>330</v>
      </c>
      <c r="C338" s="47">
        <v>20</v>
      </c>
      <c r="D338" s="47" t="s">
        <v>336</v>
      </c>
      <c r="E338" s="47" t="s">
        <v>327</v>
      </c>
      <c r="F338" s="47" t="s">
        <v>329</v>
      </c>
      <c r="I338"/>
      <c r="J338"/>
    </row>
    <row r="339" spans="2:10" hidden="1" x14ac:dyDescent="0.25">
      <c r="B339" s="47" t="s">
        <v>320</v>
      </c>
      <c r="C339" s="47">
        <v>23</v>
      </c>
      <c r="D339" s="47" t="s">
        <v>336</v>
      </c>
      <c r="E339" s="47" t="s">
        <v>327</v>
      </c>
      <c r="F339" s="47" t="s">
        <v>325</v>
      </c>
      <c r="I339"/>
      <c r="J339"/>
    </row>
    <row r="340" spans="2:10" x14ac:dyDescent="0.25">
      <c r="B340" s="47" t="s">
        <v>326</v>
      </c>
      <c r="C340" s="47">
        <v>2</v>
      </c>
      <c r="D340" s="47" t="s">
        <v>336</v>
      </c>
      <c r="E340" s="47" t="s">
        <v>327</v>
      </c>
      <c r="F340" s="47" t="s">
        <v>325</v>
      </c>
    </row>
    <row r="341" spans="2:10" hidden="1" x14ac:dyDescent="0.25">
      <c r="B341" s="47" t="s">
        <v>335</v>
      </c>
      <c r="C341" s="47">
        <v>21</v>
      </c>
      <c r="D341" s="47" t="s">
        <v>336</v>
      </c>
      <c r="E341" s="47" t="s">
        <v>327</v>
      </c>
      <c r="F341" s="47" t="s">
        <v>329</v>
      </c>
      <c r="I341"/>
      <c r="J341"/>
    </row>
    <row r="342" spans="2:10" x14ac:dyDescent="0.25">
      <c r="B342" s="47" t="s">
        <v>320</v>
      </c>
      <c r="C342" s="47">
        <v>4</v>
      </c>
      <c r="D342" s="47" t="s">
        <v>321</v>
      </c>
      <c r="E342" s="47" t="s">
        <v>322</v>
      </c>
      <c r="F342" s="47" t="s">
        <v>325</v>
      </c>
    </row>
    <row r="343" spans="2:10" hidden="1" x14ac:dyDescent="0.25">
      <c r="B343" s="47" t="s">
        <v>326</v>
      </c>
      <c r="C343" s="47">
        <v>53</v>
      </c>
      <c r="D343" s="47" t="s">
        <v>321</v>
      </c>
      <c r="E343" s="47" t="s">
        <v>322</v>
      </c>
      <c r="F343" s="47" t="s">
        <v>329</v>
      </c>
      <c r="I343"/>
      <c r="J343"/>
    </row>
    <row r="344" spans="2:10" hidden="1" x14ac:dyDescent="0.25">
      <c r="B344" s="47" t="s">
        <v>326</v>
      </c>
      <c r="C344" s="47">
        <v>16</v>
      </c>
      <c r="D344" s="47" t="s">
        <v>336</v>
      </c>
      <c r="E344" s="47" t="s">
        <v>327</v>
      </c>
      <c r="F344" s="47" t="s">
        <v>329</v>
      </c>
      <c r="I344"/>
      <c r="J344"/>
    </row>
    <row r="345" spans="2:10" x14ac:dyDescent="0.25">
      <c r="B345" s="47" t="s">
        <v>326</v>
      </c>
      <c r="C345" s="47">
        <v>11</v>
      </c>
      <c r="D345" s="47" t="s">
        <v>321</v>
      </c>
      <c r="E345" s="47" t="s">
        <v>322</v>
      </c>
      <c r="F345" s="47" t="s">
        <v>325</v>
      </c>
    </row>
    <row r="346" spans="2:10" hidden="1" x14ac:dyDescent="0.25">
      <c r="B346" s="47" t="s">
        <v>326</v>
      </c>
      <c r="C346" s="47">
        <v>23</v>
      </c>
      <c r="D346" s="47" t="s">
        <v>336</v>
      </c>
      <c r="E346" s="47" t="s">
        <v>327</v>
      </c>
      <c r="F346" s="47" t="s">
        <v>329</v>
      </c>
      <c r="I346"/>
      <c r="J346"/>
    </row>
    <row r="347" spans="2:10" hidden="1" x14ac:dyDescent="0.25">
      <c r="B347" s="47" t="s">
        <v>320</v>
      </c>
      <c r="C347" s="47">
        <v>24</v>
      </c>
      <c r="D347" s="47" t="s">
        <v>321</v>
      </c>
      <c r="E347" s="47" t="s">
        <v>322</v>
      </c>
      <c r="F347" s="47" t="s">
        <v>325</v>
      </c>
      <c r="I347"/>
      <c r="J347"/>
    </row>
    <row r="348" spans="2:10" x14ac:dyDescent="0.25">
      <c r="B348" s="47" t="s">
        <v>338</v>
      </c>
      <c r="C348" s="47">
        <v>0</v>
      </c>
      <c r="D348" s="47" t="s">
        <v>336</v>
      </c>
      <c r="E348" s="47" t="s">
        <v>327</v>
      </c>
      <c r="F348" s="47" t="s">
        <v>325</v>
      </c>
    </row>
    <row r="349" spans="2:10" hidden="1" x14ac:dyDescent="0.25">
      <c r="B349" s="47" t="s">
        <v>320</v>
      </c>
      <c r="C349" s="47">
        <v>60</v>
      </c>
      <c r="D349" s="47" t="s">
        <v>321</v>
      </c>
      <c r="E349" s="47" t="s">
        <v>322</v>
      </c>
      <c r="F349" s="47" t="s">
        <v>325</v>
      </c>
      <c r="I349"/>
      <c r="J349"/>
    </row>
    <row r="350" spans="2:10" hidden="1" x14ac:dyDescent="0.25">
      <c r="B350" s="47" t="s">
        <v>332</v>
      </c>
      <c r="C350" s="47">
        <v>114</v>
      </c>
      <c r="D350" s="47" t="s">
        <v>321</v>
      </c>
      <c r="E350" s="47" t="s">
        <v>322</v>
      </c>
      <c r="F350" s="47" t="s">
        <v>329</v>
      </c>
      <c r="I350"/>
      <c r="J350"/>
    </row>
    <row r="351" spans="2:10" hidden="1" x14ac:dyDescent="0.25">
      <c r="B351" s="47" t="s">
        <v>326</v>
      </c>
      <c r="C351" s="47">
        <v>60</v>
      </c>
      <c r="D351" s="47" t="s">
        <v>321</v>
      </c>
      <c r="E351" s="47" t="s">
        <v>322</v>
      </c>
      <c r="F351" s="47" t="s">
        <v>329</v>
      </c>
      <c r="I351"/>
      <c r="J351"/>
    </row>
    <row r="352" spans="2:10" hidden="1" x14ac:dyDescent="0.25">
      <c r="B352" s="47" t="s">
        <v>320</v>
      </c>
      <c r="C352" s="47">
        <v>85</v>
      </c>
      <c r="D352" s="47" t="s">
        <v>321</v>
      </c>
      <c r="E352" s="47" t="s">
        <v>322</v>
      </c>
      <c r="F352" s="47" t="s">
        <v>325</v>
      </c>
      <c r="I352"/>
      <c r="J352"/>
    </row>
    <row r="353" spans="2:10" hidden="1" x14ac:dyDescent="0.25">
      <c r="B353" s="47" t="s">
        <v>337</v>
      </c>
      <c r="C353" s="47">
        <v>25</v>
      </c>
      <c r="D353" s="47" t="s">
        <v>321</v>
      </c>
      <c r="E353" s="47" t="s">
        <v>322</v>
      </c>
      <c r="F353" s="47" t="s">
        <v>329</v>
      </c>
      <c r="I353"/>
      <c r="J353"/>
    </row>
    <row r="354" spans="2:10" x14ac:dyDescent="0.25">
      <c r="B354" s="47" t="s">
        <v>320</v>
      </c>
      <c r="C354" s="47">
        <v>6</v>
      </c>
      <c r="D354" s="47" t="s">
        <v>321</v>
      </c>
      <c r="E354" s="47" t="s">
        <v>322</v>
      </c>
      <c r="F354" s="47" t="s">
        <v>325</v>
      </c>
    </row>
    <row r="355" spans="2:10" x14ac:dyDescent="0.25">
      <c r="B355" s="47" t="s">
        <v>330</v>
      </c>
      <c r="C355" s="47">
        <v>10</v>
      </c>
      <c r="D355" s="47" t="s">
        <v>321</v>
      </c>
      <c r="E355" s="47" t="s">
        <v>327</v>
      </c>
      <c r="F355" s="47" t="s">
        <v>325</v>
      </c>
    </row>
    <row r="356" spans="2:10" hidden="1" x14ac:dyDescent="0.25">
      <c r="B356" s="47" t="s">
        <v>330</v>
      </c>
      <c r="C356" s="47">
        <v>79</v>
      </c>
      <c r="D356" s="47" t="s">
        <v>321</v>
      </c>
      <c r="E356" s="47" t="s">
        <v>322</v>
      </c>
      <c r="F356" s="47" t="s">
        <v>325</v>
      </c>
      <c r="I356"/>
      <c r="J356"/>
    </row>
    <row r="357" spans="2:10" x14ac:dyDescent="0.25">
      <c r="B357" s="47" t="s">
        <v>320</v>
      </c>
      <c r="C357" s="47">
        <v>4</v>
      </c>
      <c r="D357" s="47" t="s">
        <v>336</v>
      </c>
      <c r="E357" s="47" t="s">
        <v>327</v>
      </c>
      <c r="F357" s="47" t="s">
        <v>325</v>
      </c>
    </row>
    <row r="358" spans="2:10" x14ac:dyDescent="0.25">
      <c r="B358" s="47" t="s">
        <v>335</v>
      </c>
      <c r="C358" s="47">
        <v>9</v>
      </c>
      <c r="D358" s="47" t="s">
        <v>321</v>
      </c>
      <c r="E358" s="47" t="s">
        <v>322</v>
      </c>
      <c r="F358" s="47" t="s">
        <v>325</v>
      </c>
    </row>
    <row r="359" spans="2:10" x14ac:dyDescent="0.25">
      <c r="B359" s="47" t="s">
        <v>320</v>
      </c>
      <c r="C359" s="47">
        <v>1</v>
      </c>
      <c r="D359" s="47" t="s">
        <v>336</v>
      </c>
      <c r="E359" s="47" t="s">
        <v>327</v>
      </c>
      <c r="F359" s="47" t="s">
        <v>325</v>
      </c>
    </row>
    <row r="360" spans="2:10" x14ac:dyDescent="0.25">
      <c r="B360" s="47" t="s">
        <v>326</v>
      </c>
      <c r="C360" s="47">
        <v>3</v>
      </c>
      <c r="D360" s="47" t="s">
        <v>321</v>
      </c>
      <c r="E360" s="47" t="s">
        <v>322</v>
      </c>
      <c r="F360" s="47" t="s">
        <v>325</v>
      </c>
    </row>
    <row r="361" spans="2:10" hidden="1" x14ac:dyDescent="0.25">
      <c r="B361" s="47" t="s">
        <v>330</v>
      </c>
      <c r="C361" s="47">
        <v>20</v>
      </c>
      <c r="D361" s="47" t="s">
        <v>336</v>
      </c>
      <c r="E361" s="47" t="s">
        <v>327</v>
      </c>
      <c r="F361" s="47" t="s">
        <v>329</v>
      </c>
      <c r="I361"/>
      <c r="J361"/>
    </row>
    <row r="362" spans="2:10" x14ac:dyDescent="0.25">
      <c r="B362" s="47" t="s">
        <v>337</v>
      </c>
      <c r="C362" s="47">
        <v>0</v>
      </c>
      <c r="D362" s="47" t="s">
        <v>321</v>
      </c>
      <c r="E362" s="47" t="s">
        <v>322</v>
      </c>
      <c r="F362" s="47" t="s">
        <v>325</v>
      </c>
    </row>
    <row r="363" spans="2:10" hidden="1" x14ac:dyDescent="0.25">
      <c r="B363" s="47" t="s">
        <v>335</v>
      </c>
      <c r="C363" s="47">
        <v>14</v>
      </c>
      <c r="D363" s="47" t="s">
        <v>321</v>
      </c>
      <c r="E363" s="47" t="s">
        <v>327</v>
      </c>
      <c r="F363" s="47" t="s">
        <v>329</v>
      </c>
      <c r="I363"/>
      <c r="J363"/>
    </row>
    <row r="364" spans="2:10" x14ac:dyDescent="0.25">
      <c r="B364" s="47" t="s">
        <v>330</v>
      </c>
      <c r="C364" s="47">
        <v>2</v>
      </c>
      <c r="D364" s="47" t="s">
        <v>321</v>
      </c>
      <c r="E364" s="47" t="s">
        <v>322</v>
      </c>
      <c r="F364" s="47" t="s">
        <v>325</v>
      </c>
    </row>
    <row r="365" spans="2:10" hidden="1" x14ac:dyDescent="0.25">
      <c r="B365" s="47" t="s">
        <v>326</v>
      </c>
      <c r="C365" s="47">
        <v>111</v>
      </c>
      <c r="D365" s="47" t="s">
        <v>321</v>
      </c>
      <c r="E365" s="47" t="s">
        <v>322</v>
      </c>
      <c r="F365" s="47" t="s">
        <v>329</v>
      </c>
      <c r="I365"/>
      <c r="J365"/>
    </row>
    <row r="366" spans="2:10" hidden="1" x14ac:dyDescent="0.25">
      <c r="B366" s="47" t="s">
        <v>330</v>
      </c>
      <c r="C366" s="47">
        <v>85</v>
      </c>
      <c r="D366" s="47" t="s">
        <v>321</v>
      </c>
      <c r="E366" s="47" t="s">
        <v>322</v>
      </c>
      <c r="F366" s="47" t="s">
        <v>329</v>
      </c>
      <c r="I366"/>
      <c r="J366"/>
    </row>
    <row r="367" spans="2:10" hidden="1" x14ac:dyDescent="0.25">
      <c r="B367" s="47" t="s">
        <v>337</v>
      </c>
      <c r="C367" s="47">
        <v>49</v>
      </c>
      <c r="D367" s="47" t="s">
        <v>321</v>
      </c>
      <c r="E367" s="47" t="s">
        <v>322</v>
      </c>
      <c r="F367" s="47" t="s">
        <v>329</v>
      </c>
      <c r="I367"/>
      <c r="J367"/>
    </row>
    <row r="368" spans="2:10" hidden="1" x14ac:dyDescent="0.25">
      <c r="B368" s="47" t="s">
        <v>332</v>
      </c>
      <c r="C368" s="47">
        <v>17</v>
      </c>
      <c r="D368" s="47" t="s">
        <v>321</v>
      </c>
      <c r="E368" s="47" t="s">
        <v>334</v>
      </c>
      <c r="F368" s="47" t="s">
        <v>325</v>
      </c>
      <c r="I368"/>
      <c r="J368"/>
    </row>
    <row r="369" spans="2:10" hidden="1" x14ac:dyDescent="0.25">
      <c r="B369" s="47" t="s">
        <v>320</v>
      </c>
      <c r="C369" s="47">
        <v>65</v>
      </c>
      <c r="D369" s="47" t="s">
        <v>321</v>
      </c>
      <c r="E369" s="47" t="s">
        <v>322</v>
      </c>
      <c r="F369" s="47" t="s">
        <v>325</v>
      </c>
      <c r="I369"/>
      <c r="J369"/>
    </row>
    <row r="370" spans="2:10" hidden="1" x14ac:dyDescent="0.25">
      <c r="B370" s="47" t="s">
        <v>330</v>
      </c>
      <c r="C370" s="47">
        <v>103</v>
      </c>
      <c r="D370" s="47" t="s">
        <v>321</v>
      </c>
      <c r="E370" s="47" t="s">
        <v>322</v>
      </c>
      <c r="F370" s="47" t="s">
        <v>329</v>
      </c>
      <c r="I370"/>
      <c r="J370"/>
    </row>
    <row r="371" spans="2:10" hidden="1" x14ac:dyDescent="0.25">
      <c r="B371" s="47" t="s">
        <v>326</v>
      </c>
      <c r="C371" s="47">
        <v>22</v>
      </c>
      <c r="D371" s="47" t="s">
        <v>321</v>
      </c>
      <c r="E371" s="47" t="s">
        <v>322</v>
      </c>
      <c r="F371" s="47" t="s">
        <v>325</v>
      </c>
      <c r="I371"/>
      <c r="J371"/>
    </row>
    <row r="372" spans="2:10" x14ac:dyDescent="0.25">
      <c r="B372" s="47" t="s">
        <v>337</v>
      </c>
      <c r="C372" s="47">
        <v>9</v>
      </c>
      <c r="D372" s="47" t="s">
        <v>321</v>
      </c>
      <c r="E372" s="47" t="s">
        <v>327</v>
      </c>
      <c r="F372" s="47" t="s">
        <v>325</v>
      </c>
    </row>
    <row r="373" spans="2:10" x14ac:dyDescent="0.25">
      <c r="B373" s="47" t="s">
        <v>337</v>
      </c>
      <c r="C373" s="47">
        <v>7</v>
      </c>
      <c r="D373" s="47" t="s">
        <v>321</v>
      </c>
      <c r="E373" s="47" t="s">
        <v>322</v>
      </c>
      <c r="F373" s="47" t="s">
        <v>325</v>
      </c>
    </row>
    <row r="374" spans="2:10" hidden="1" x14ac:dyDescent="0.25">
      <c r="B374" s="47" t="s">
        <v>330</v>
      </c>
      <c r="C374" s="47">
        <v>12</v>
      </c>
      <c r="D374" s="47" t="s">
        <v>321</v>
      </c>
      <c r="E374" s="47" t="s">
        <v>322</v>
      </c>
      <c r="F374" s="47" t="s">
        <v>325</v>
      </c>
      <c r="I374"/>
      <c r="J374"/>
    </row>
    <row r="375" spans="2:10" hidden="1" x14ac:dyDescent="0.25">
      <c r="B375" s="47" t="s">
        <v>326</v>
      </c>
      <c r="C375" s="47">
        <v>101</v>
      </c>
      <c r="D375" s="47" t="s">
        <v>321</v>
      </c>
      <c r="E375" s="47" t="s">
        <v>322</v>
      </c>
      <c r="F375" s="47" t="s">
        <v>329</v>
      </c>
      <c r="I375"/>
      <c r="J375"/>
    </row>
    <row r="376" spans="2:10" hidden="1" x14ac:dyDescent="0.25">
      <c r="B376" s="47" t="s">
        <v>320</v>
      </c>
      <c r="C376" s="47">
        <v>102</v>
      </c>
      <c r="D376" s="47" t="s">
        <v>321</v>
      </c>
      <c r="E376" s="47" t="s">
        <v>322</v>
      </c>
      <c r="F376" s="47" t="s">
        <v>325</v>
      </c>
      <c r="I376"/>
      <c r="J376"/>
    </row>
    <row r="377" spans="2:10" hidden="1" x14ac:dyDescent="0.25">
      <c r="B377" s="47" t="s">
        <v>326</v>
      </c>
      <c r="C377" s="47">
        <v>31</v>
      </c>
      <c r="D377" s="47" t="s">
        <v>336</v>
      </c>
      <c r="E377" s="47" t="s">
        <v>327</v>
      </c>
      <c r="F377" s="47" t="s">
        <v>325</v>
      </c>
      <c r="I377"/>
      <c r="J377"/>
    </row>
    <row r="378" spans="2:10" x14ac:dyDescent="0.25">
      <c r="B378" s="47" t="s">
        <v>335</v>
      </c>
      <c r="C378" s="47">
        <v>1</v>
      </c>
      <c r="D378" s="47" t="s">
        <v>336</v>
      </c>
      <c r="E378" s="47" t="s">
        <v>327</v>
      </c>
      <c r="F378" s="47" t="s">
        <v>325</v>
      </c>
    </row>
    <row r="379" spans="2:10" hidden="1" x14ac:dyDescent="0.25">
      <c r="B379" s="47" t="s">
        <v>330</v>
      </c>
      <c r="C379" s="47">
        <v>92</v>
      </c>
      <c r="D379" s="47" t="s">
        <v>321</v>
      </c>
      <c r="E379" s="47" t="s">
        <v>322</v>
      </c>
      <c r="F379" s="47" t="s">
        <v>325</v>
      </c>
      <c r="I379"/>
      <c r="J379"/>
    </row>
    <row r="380" spans="2:10" x14ac:dyDescent="0.25">
      <c r="B380" s="47" t="s">
        <v>337</v>
      </c>
      <c r="C380" s="47">
        <v>8</v>
      </c>
      <c r="D380" s="47" t="s">
        <v>321</v>
      </c>
      <c r="E380" s="47" t="s">
        <v>327</v>
      </c>
      <c r="F380" s="47" t="s">
        <v>325</v>
      </c>
    </row>
    <row r="381" spans="2:10" hidden="1" x14ac:dyDescent="0.25">
      <c r="B381" s="47" t="s">
        <v>337</v>
      </c>
      <c r="C381" s="47">
        <v>41</v>
      </c>
      <c r="D381" s="47" t="s">
        <v>321</v>
      </c>
      <c r="E381" s="47" t="s">
        <v>322</v>
      </c>
      <c r="F381" s="47" t="s">
        <v>325</v>
      </c>
      <c r="I381"/>
      <c r="J381"/>
    </row>
    <row r="382" spans="2:10" hidden="1" x14ac:dyDescent="0.25">
      <c r="B382" s="47" t="s">
        <v>330</v>
      </c>
      <c r="C382" s="47">
        <v>109</v>
      </c>
      <c r="D382" s="47" t="s">
        <v>321</v>
      </c>
      <c r="E382" s="47" t="s">
        <v>322</v>
      </c>
      <c r="F382" s="47" t="s">
        <v>329</v>
      </c>
      <c r="I382"/>
      <c r="J382"/>
    </row>
    <row r="383" spans="2:10" hidden="1" x14ac:dyDescent="0.25">
      <c r="B383" s="47" t="s">
        <v>337</v>
      </c>
      <c r="C383" s="47">
        <v>17</v>
      </c>
      <c r="D383" s="47" t="s">
        <v>321</v>
      </c>
      <c r="E383" s="47" t="s">
        <v>322</v>
      </c>
      <c r="F383" s="47" t="s">
        <v>329</v>
      </c>
      <c r="I383"/>
      <c r="J383"/>
    </row>
    <row r="384" spans="2:10" hidden="1" x14ac:dyDescent="0.25">
      <c r="B384" s="47" t="s">
        <v>337</v>
      </c>
      <c r="C384" s="47">
        <v>69</v>
      </c>
      <c r="D384" s="47" t="s">
        <v>321</v>
      </c>
      <c r="E384" s="47" t="s">
        <v>322</v>
      </c>
      <c r="F384" s="47" t="s">
        <v>325</v>
      </c>
      <c r="I384"/>
      <c r="J384"/>
    </row>
    <row r="385" spans="2:10" x14ac:dyDescent="0.25">
      <c r="B385" s="47" t="s">
        <v>326</v>
      </c>
      <c r="C385" s="47">
        <v>3</v>
      </c>
      <c r="D385" s="47" t="s">
        <v>321</v>
      </c>
      <c r="E385" s="47" t="s">
        <v>334</v>
      </c>
      <c r="F385" s="47" t="s">
        <v>325</v>
      </c>
    </row>
    <row r="386" spans="2:10" hidden="1" x14ac:dyDescent="0.25">
      <c r="B386" s="47" t="s">
        <v>332</v>
      </c>
      <c r="C386" s="47">
        <v>45</v>
      </c>
      <c r="D386" s="47" t="s">
        <v>321</v>
      </c>
      <c r="E386" s="47" t="s">
        <v>322</v>
      </c>
      <c r="F386" s="47" t="s">
        <v>325</v>
      </c>
      <c r="I386"/>
      <c r="J386"/>
    </row>
    <row r="387" spans="2:10" hidden="1" x14ac:dyDescent="0.25">
      <c r="B387" s="47" t="s">
        <v>337</v>
      </c>
      <c r="C387" s="47">
        <v>74</v>
      </c>
      <c r="D387" s="47" t="s">
        <v>321</v>
      </c>
      <c r="E387" s="47" t="s">
        <v>322</v>
      </c>
      <c r="F387" s="47" t="s">
        <v>325</v>
      </c>
      <c r="I387"/>
      <c r="J387"/>
    </row>
    <row r="388" spans="2:10" hidden="1" x14ac:dyDescent="0.25">
      <c r="B388" s="47" t="s">
        <v>326</v>
      </c>
      <c r="C388" s="47">
        <v>30</v>
      </c>
      <c r="D388" s="47" t="s">
        <v>321</v>
      </c>
      <c r="E388" s="47" t="s">
        <v>322</v>
      </c>
      <c r="F388" s="47" t="s">
        <v>325</v>
      </c>
      <c r="I388"/>
      <c r="J388"/>
    </row>
    <row r="389" spans="2:10" hidden="1" x14ac:dyDescent="0.25">
      <c r="B389" s="47" t="s">
        <v>332</v>
      </c>
      <c r="C389" s="47">
        <v>24</v>
      </c>
      <c r="D389" s="47" t="s">
        <v>321</v>
      </c>
      <c r="E389" s="47" t="s">
        <v>322</v>
      </c>
      <c r="F389" s="47" t="s">
        <v>329</v>
      </c>
      <c r="I389"/>
      <c r="J389"/>
    </row>
    <row r="390" spans="2:10" x14ac:dyDescent="0.25">
      <c r="B390" s="47" t="s">
        <v>337</v>
      </c>
      <c r="C390" s="47">
        <v>6</v>
      </c>
      <c r="D390" s="47" t="s">
        <v>321</v>
      </c>
      <c r="E390" s="47" t="s">
        <v>322</v>
      </c>
      <c r="F390" s="47" t="s">
        <v>325</v>
      </c>
    </row>
    <row r="391" spans="2:10" x14ac:dyDescent="0.25">
      <c r="B391" s="47" t="s">
        <v>330</v>
      </c>
      <c r="C391" s="47">
        <v>9</v>
      </c>
      <c r="D391" s="47" t="s">
        <v>336</v>
      </c>
      <c r="E391" s="47" t="s">
        <v>327</v>
      </c>
      <c r="F391" s="47" t="s">
        <v>325</v>
      </c>
    </row>
    <row r="392" spans="2:10" hidden="1" x14ac:dyDescent="0.25">
      <c r="B392" s="47" t="s">
        <v>320</v>
      </c>
      <c r="C392" s="47">
        <v>28</v>
      </c>
      <c r="D392" s="47" t="s">
        <v>336</v>
      </c>
      <c r="E392" s="47" t="s">
        <v>327</v>
      </c>
      <c r="F392" s="47" t="s">
        <v>329</v>
      </c>
      <c r="I392"/>
      <c r="J392"/>
    </row>
    <row r="393" spans="2:10" hidden="1" x14ac:dyDescent="0.25">
      <c r="B393" s="47" t="s">
        <v>320</v>
      </c>
      <c r="C393" s="47">
        <v>28</v>
      </c>
      <c r="D393" s="47" t="s">
        <v>321</v>
      </c>
      <c r="E393" s="47" t="s">
        <v>322</v>
      </c>
      <c r="F393" s="47" t="s">
        <v>329</v>
      </c>
      <c r="I393"/>
      <c r="J393"/>
    </row>
    <row r="394" spans="2:10" x14ac:dyDescent="0.25">
      <c r="B394" s="47" t="s">
        <v>337</v>
      </c>
      <c r="C394" s="47">
        <v>11</v>
      </c>
      <c r="D394" s="47" t="s">
        <v>321</v>
      </c>
      <c r="E394" s="47" t="s">
        <v>322</v>
      </c>
      <c r="F394" s="47" t="s">
        <v>325</v>
      </c>
    </row>
    <row r="395" spans="2:10" hidden="1" x14ac:dyDescent="0.25">
      <c r="B395" s="47" t="s">
        <v>320</v>
      </c>
      <c r="C395" s="47">
        <v>13</v>
      </c>
      <c r="D395" s="47" t="s">
        <v>321</v>
      </c>
      <c r="E395" s="47" t="s">
        <v>322</v>
      </c>
      <c r="F395" s="47" t="s">
        <v>329</v>
      </c>
      <c r="I395"/>
      <c r="J395"/>
    </row>
    <row r="396" spans="2:10" x14ac:dyDescent="0.25">
      <c r="B396" s="47" t="s">
        <v>339</v>
      </c>
      <c r="C396" s="47">
        <v>0</v>
      </c>
      <c r="D396" s="47" t="s">
        <v>321</v>
      </c>
      <c r="E396" s="47" t="s">
        <v>327</v>
      </c>
      <c r="F396" s="47" t="s">
        <v>325</v>
      </c>
    </row>
    <row r="397" spans="2:10" hidden="1" x14ac:dyDescent="0.25">
      <c r="B397" s="47" t="s">
        <v>320</v>
      </c>
      <c r="C397" s="47">
        <v>19</v>
      </c>
      <c r="D397" s="47" t="s">
        <v>321</v>
      </c>
      <c r="E397" s="47" t="s">
        <v>322</v>
      </c>
      <c r="F397" s="47" t="s">
        <v>329</v>
      </c>
      <c r="I397"/>
      <c r="J397"/>
    </row>
    <row r="398" spans="2:10" x14ac:dyDescent="0.25">
      <c r="B398" s="47" t="s">
        <v>332</v>
      </c>
      <c r="C398" s="47">
        <v>9</v>
      </c>
      <c r="D398" s="47" t="s">
        <v>321</v>
      </c>
      <c r="E398" s="47" t="s">
        <v>322</v>
      </c>
      <c r="F398" s="47" t="s">
        <v>325</v>
      </c>
    </row>
    <row r="399" spans="2:10" x14ac:dyDescent="0.25">
      <c r="B399" s="47" t="s">
        <v>338</v>
      </c>
      <c r="C399" s="47">
        <v>0</v>
      </c>
      <c r="D399" s="47" t="s">
        <v>321</v>
      </c>
      <c r="E399" s="47" t="s">
        <v>322</v>
      </c>
      <c r="F399" s="47" t="s">
        <v>325</v>
      </c>
    </row>
    <row r="400" spans="2:10" x14ac:dyDescent="0.25">
      <c r="B400" s="47" t="s">
        <v>337</v>
      </c>
      <c r="C400" s="47">
        <v>0</v>
      </c>
      <c r="D400" s="47" t="s">
        <v>321</v>
      </c>
      <c r="E400" s="47" t="s">
        <v>322</v>
      </c>
      <c r="F400" s="47" t="s">
        <v>325</v>
      </c>
    </row>
    <row r="401" spans="2:10" hidden="1" x14ac:dyDescent="0.25">
      <c r="B401" s="47" t="s">
        <v>337</v>
      </c>
      <c r="C401" s="47">
        <v>46</v>
      </c>
      <c r="D401" s="47" t="s">
        <v>321</v>
      </c>
      <c r="E401" s="47" t="s">
        <v>322</v>
      </c>
      <c r="F401" s="47" t="s">
        <v>325</v>
      </c>
      <c r="I401"/>
      <c r="J401"/>
    </row>
    <row r="402" spans="2:10" hidden="1" x14ac:dyDescent="0.25">
      <c r="B402" s="47" t="s">
        <v>335</v>
      </c>
      <c r="C402" s="47">
        <v>46</v>
      </c>
      <c r="D402" s="47" t="s">
        <v>336</v>
      </c>
      <c r="E402" s="47" t="s">
        <v>327</v>
      </c>
      <c r="F402" s="47" t="s">
        <v>329</v>
      </c>
      <c r="I402"/>
      <c r="J402"/>
    </row>
    <row r="403" spans="2:10" hidden="1" x14ac:dyDescent="0.25">
      <c r="B403" s="47" t="s">
        <v>320</v>
      </c>
      <c r="C403" s="47">
        <v>42</v>
      </c>
      <c r="D403" s="47" t="s">
        <v>321</v>
      </c>
      <c r="E403" s="47" t="s">
        <v>334</v>
      </c>
      <c r="F403" s="47" t="s">
        <v>329</v>
      </c>
      <c r="I403"/>
      <c r="J403"/>
    </row>
    <row r="404" spans="2:10" x14ac:dyDescent="0.25">
      <c r="B404" s="47" t="s">
        <v>330</v>
      </c>
      <c r="C404" s="47">
        <v>5</v>
      </c>
      <c r="D404" s="47" t="s">
        <v>336</v>
      </c>
      <c r="E404" s="47" t="s">
        <v>327</v>
      </c>
      <c r="F404" s="47" t="s">
        <v>325</v>
      </c>
    </row>
    <row r="405" spans="2:10" hidden="1" x14ac:dyDescent="0.25">
      <c r="B405" s="47" t="s">
        <v>335</v>
      </c>
      <c r="C405" s="47">
        <v>32</v>
      </c>
      <c r="D405" s="47" t="s">
        <v>321</v>
      </c>
      <c r="E405" s="47" t="s">
        <v>322</v>
      </c>
      <c r="F405" s="47" t="s">
        <v>325</v>
      </c>
      <c r="I405"/>
      <c r="J405"/>
    </row>
    <row r="406" spans="2:10" hidden="1" x14ac:dyDescent="0.25">
      <c r="B406" s="47" t="s">
        <v>320</v>
      </c>
      <c r="C406" s="47">
        <v>13</v>
      </c>
      <c r="D406" s="47" t="s">
        <v>336</v>
      </c>
      <c r="E406" s="47" t="s">
        <v>327</v>
      </c>
      <c r="F406" s="47" t="s">
        <v>329</v>
      </c>
      <c r="I406"/>
      <c r="J406"/>
    </row>
    <row r="407" spans="2:10" hidden="1" x14ac:dyDescent="0.25">
      <c r="B407" s="47" t="s">
        <v>330</v>
      </c>
      <c r="C407" s="47">
        <v>45</v>
      </c>
      <c r="D407" s="47" t="s">
        <v>321</v>
      </c>
      <c r="E407" s="47" t="s">
        <v>322</v>
      </c>
      <c r="F407" s="47" t="s">
        <v>329</v>
      </c>
      <c r="I407"/>
      <c r="J407"/>
    </row>
    <row r="408" spans="2:10" hidden="1" x14ac:dyDescent="0.25">
      <c r="B408" s="47" t="s">
        <v>342</v>
      </c>
      <c r="C408" s="47">
        <v>15</v>
      </c>
      <c r="D408" s="47" t="s">
        <v>321</v>
      </c>
      <c r="E408" s="47" t="s">
        <v>322</v>
      </c>
      <c r="F408" s="47" t="s">
        <v>329</v>
      </c>
      <c r="I408"/>
      <c r="J408"/>
    </row>
    <row r="409" spans="2:10" hidden="1" x14ac:dyDescent="0.25">
      <c r="B409" s="47" t="s">
        <v>337</v>
      </c>
      <c r="C409" s="47">
        <v>37</v>
      </c>
      <c r="D409" s="47" t="s">
        <v>321</v>
      </c>
      <c r="E409" s="47" t="s">
        <v>322</v>
      </c>
      <c r="F409" s="47" t="s">
        <v>325</v>
      </c>
      <c r="I409"/>
      <c r="J409"/>
    </row>
    <row r="410" spans="2:10" hidden="1" x14ac:dyDescent="0.25">
      <c r="B410" s="47" t="s">
        <v>335</v>
      </c>
      <c r="C410" s="47">
        <v>14</v>
      </c>
      <c r="D410" s="47" t="s">
        <v>321</v>
      </c>
      <c r="E410" s="47" t="s">
        <v>327</v>
      </c>
      <c r="F410" s="47" t="s">
        <v>329</v>
      </c>
      <c r="I410"/>
      <c r="J410"/>
    </row>
    <row r="411" spans="2:10" hidden="1" x14ac:dyDescent="0.25">
      <c r="B411" s="47" t="s">
        <v>320</v>
      </c>
      <c r="C411" s="47">
        <v>45</v>
      </c>
      <c r="D411" s="47" t="s">
        <v>321</v>
      </c>
      <c r="E411" s="47" t="s">
        <v>322</v>
      </c>
      <c r="F411" s="47" t="s">
        <v>329</v>
      </c>
      <c r="I411"/>
      <c r="J411"/>
    </row>
    <row r="412" spans="2:10" x14ac:dyDescent="0.25">
      <c r="B412" s="47" t="s">
        <v>339</v>
      </c>
      <c r="C412" s="47">
        <v>0</v>
      </c>
      <c r="D412" s="47" t="s">
        <v>321</v>
      </c>
      <c r="E412" s="47" t="s">
        <v>322</v>
      </c>
      <c r="F412" s="47" t="s">
        <v>325</v>
      </c>
    </row>
    <row r="413" spans="2:10" hidden="1" x14ac:dyDescent="0.25">
      <c r="B413" s="47" t="s">
        <v>335</v>
      </c>
      <c r="C413" s="47">
        <v>21</v>
      </c>
      <c r="D413" s="47" t="s">
        <v>321</v>
      </c>
      <c r="E413" s="47" t="s">
        <v>322</v>
      </c>
      <c r="F413" s="47" t="s">
        <v>329</v>
      </c>
      <c r="I413"/>
      <c r="J413"/>
    </row>
    <row r="414" spans="2:10" hidden="1" x14ac:dyDescent="0.25">
      <c r="B414" s="47" t="s">
        <v>330</v>
      </c>
      <c r="C414" s="47">
        <v>22</v>
      </c>
      <c r="D414" s="47" t="s">
        <v>321</v>
      </c>
      <c r="E414" s="47" t="s">
        <v>322</v>
      </c>
      <c r="F414" s="47" t="s">
        <v>329</v>
      </c>
      <c r="I414"/>
      <c r="J414"/>
    </row>
    <row r="415" spans="2:10" hidden="1" x14ac:dyDescent="0.25">
      <c r="B415" s="47" t="s">
        <v>320</v>
      </c>
      <c r="C415" s="47">
        <v>40</v>
      </c>
      <c r="D415" s="47" t="s">
        <v>321</v>
      </c>
      <c r="E415" s="47" t="s">
        <v>322</v>
      </c>
      <c r="F415" s="47" t="s">
        <v>329</v>
      </c>
      <c r="I415"/>
      <c r="J415"/>
    </row>
    <row r="416" spans="2:10" hidden="1" x14ac:dyDescent="0.25">
      <c r="B416" s="47" t="s">
        <v>330</v>
      </c>
      <c r="C416" s="47">
        <v>36</v>
      </c>
      <c r="D416" s="47" t="s">
        <v>336</v>
      </c>
      <c r="E416" s="47" t="s">
        <v>327</v>
      </c>
      <c r="F416" s="47" t="s">
        <v>325</v>
      </c>
      <c r="I416"/>
      <c r="J416"/>
    </row>
    <row r="417" spans="2:10" hidden="1" x14ac:dyDescent="0.25">
      <c r="B417" s="47" t="s">
        <v>337</v>
      </c>
      <c r="C417" s="47">
        <v>81</v>
      </c>
      <c r="D417" s="47" t="s">
        <v>336</v>
      </c>
      <c r="E417" s="47" t="s">
        <v>327</v>
      </c>
      <c r="F417" s="47" t="s">
        <v>329</v>
      </c>
      <c r="I417"/>
      <c r="J417"/>
    </row>
    <row r="418" spans="2:10" hidden="1" x14ac:dyDescent="0.25">
      <c r="B418" s="47" t="s">
        <v>337</v>
      </c>
      <c r="C418" s="47">
        <v>119</v>
      </c>
      <c r="D418" s="47" t="s">
        <v>321</v>
      </c>
      <c r="E418" s="47" t="s">
        <v>322</v>
      </c>
      <c r="F418" s="47" t="s">
        <v>329</v>
      </c>
      <c r="I418"/>
      <c r="J418"/>
    </row>
    <row r="419" spans="2:10" x14ac:dyDescent="0.25">
      <c r="B419" s="47" t="s">
        <v>335</v>
      </c>
      <c r="C419" s="47">
        <v>9</v>
      </c>
      <c r="D419" s="47" t="s">
        <v>321</v>
      </c>
      <c r="E419" s="47" t="s">
        <v>322</v>
      </c>
      <c r="F419" s="47" t="s">
        <v>325</v>
      </c>
    </row>
    <row r="420" spans="2:10" hidden="1" x14ac:dyDescent="0.25">
      <c r="B420" s="47" t="s">
        <v>332</v>
      </c>
      <c r="C420" s="47">
        <v>83</v>
      </c>
      <c r="D420" s="47" t="s">
        <v>321</v>
      </c>
      <c r="E420" s="47" t="s">
        <v>322</v>
      </c>
      <c r="F420" s="47" t="s">
        <v>329</v>
      </c>
      <c r="I420"/>
      <c r="J420"/>
    </row>
    <row r="421" spans="2:10" hidden="1" x14ac:dyDescent="0.25">
      <c r="B421" s="47" t="s">
        <v>335</v>
      </c>
      <c r="C421" s="47">
        <v>75</v>
      </c>
      <c r="D421" s="47" t="s">
        <v>336</v>
      </c>
      <c r="E421" s="47" t="s">
        <v>327</v>
      </c>
      <c r="F421" s="47" t="s">
        <v>329</v>
      </c>
      <c r="I421"/>
      <c r="J421"/>
    </row>
    <row r="422" spans="2:10" hidden="1" x14ac:dyDescent="0.25">
      <c r="B422" s="47" t="s">
        <v>320</v>
      </c>
      <c r="C422" s="47">
        <v>29</v>
      </c>
      <c r="D422" s="47" t="s">
        <v>321</v>
      </c>
      <c r="E422" s="47" t="s">
        <v>322</v>
      </c>
      <c r="F422" s="47" t="s">
        <v>325</v>
      </c>
      <c r="I422"/>
      <c r="J422"/>
    </row>
    <row r="423" spans="2:10" hidden="1" x14ac:dyDescent="0.25">
      <c r="B423" s="47" t="s">
        <v>337</v>
      </c>
      <c r="C423" s="47">
        <v>32</v>
      </c>
      <c r="D423" s="47" t="s">
        <v>321</v>
      </c>
      <c r="E423" s="47" t="s">
        <v>322</v>
      </c>
      <c r="F423" s="47" t="s">
        <v>329</v>
      </c>
      <c r="I423"/>
      <c r="J423"/>
    </row>
    <row r="424" spans="2:10" hidden="1" x14ac:dyDescent="0.25">
      <c r="B424" s="47" t="s">
        <v>330</v>
      </c>
      <c r="C424" s="47">
        <v>62</v>
      </c>
      <c r="D424" s="47" t="s">
        <v>321</v>
      </c>
      <c r="E424" s="47" t="s">
        <v>322</v>
      </c>
      <c r="F424" s="47" t="s">
        <v>329</v>
      </c>
      <c r="I424"/>
      <c r="J424"/>
    </row>
    <row r="425" spans="2:10" hidden="1" x14ac:dyDescent="0.25">
      <c r="B425" s="47" t="s">
        <v>337</v>
      </c>
      <c r="C425" s="47">
        <v>73</v>
      </c>
      <c r="D425" s="47" t="s">
        <v>321</v>
      </c>
      <c r="E425" s="47" t="s">
        <v>322</v>
      </c>
      <c r="F425" s="47" t="s">
        <v>329</v>
      </c>
      <c r="I425"/>
      <c r="J425"/>
    </row>
    <row r="426" spans="2:10" hidden="1" x14ac:dyDescent="0.25">
      <c r="B426" s="47" t="s">
        <v>332</v>
      </c>
      <c r="C426" s="47">
        <v>17</v>
      </c>
      <c r="D426" s="47" t="s">
        <v>321</v>
      </c>
      <c r="E426" s="47" t="s">
        <v>322</v>
      </c>
      <c r="F426" s="47" t="s">
        <v>329</v>
      </c>
      <c r="I426"/>
      <c r="J426"/>
    </row>
    <row r="427" spans="2:10" hidden="1" x14ac:dyDescent="0.25">
      <c r="B427" s="47" t="s">
        <v>339</v>
      </c>
      <c r="C427" s="47">
        <v>83</v>
      </c>
      <c r="D427" s="47" t="s">
        <v>336</v>
      </c>
      <c r="E427" s="47" t="s">
        <v>327</v>
      </c>
      <c r="F427" s="47" t="s">
        <v>329</v>
      </c>
      <c r="I427"/>
      <c r="J427"/>
    </row>
    <row r="428" spans="2:10" hidden="1" x14ac:dyDescent="0.25">
      <c r="B428" s="47" t="s">
        <v>330</v>
      </c>
      <c r="C428" s="47">
        <v>17</v>
      </c>
      <c r="D428" s="47" t="s">
        <v>321</v>
      </c>
      <c r="E428" s="47" t="s">
        <v>322</v>
      </c>
      <c r="F428" s="47" t="s">
        <v>325</v>
      </c>
      <c r="I428"/>
      <c r="J428"/>
    </row>
    <row r="429" spans="2:10" hidden="1" x14ac:dyDescent="0.25">
      <c r="B429" s="47" t="s">
        <v>320</v>
      </c>
      <c r="C429" s="47">
        <v>15</v>
      </c>
      <c r="D429" s="47" t="s">
        <v>321</v>
      </c>
      <c r="E429" s="47" t="s">
        <v>334</v>
      </c>
      <c r="F429" s="47" t="s">
        <v>329</v>
      </c>
      <c r="I429"/>
      <c r="J429"/>
    </row>
  </sheetData>
  <autoFilter ref="B4:F429">
    <filterColumn colId="1">
      <customFilters>
        <customFilter operator="lessThan" val="12"/>
      </customFilters>
    </filterColumn>
    <sortState ref="B6:M419">
      <sortCondition ref="F6"/>
    </sortState>
  </autoFilter>
  <mergeCells count="1">
    <mergeCell ref="I9:N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429"/>
  <sheetViews>
    <sheetView workbookViewId="0">
      <selection activeCell="E5" sqref="E5"/>
    </sheetView>
  </sheetViews>
  <sheetFormatPr defaultColWidth="8.85546875" defaultRowHeight="15" x14ac:dyDescent="0.25"/>
  <cols>
    <col min="4" max="5" width="20.7109375" customWidth="1"/>
  </cols>
  <sheetData>
    <row r="2" spans="2:5" x14ac:dyDescent="0.25">
      <c r="B2" s="44" t="s">
        <v>308</v>
      </c>
    </row>
    <row r="3" spans="2:5" x14ac:dyDescent="0.25">
      <c r="B3" s="45"/>
    </row>
    <row r="4" spans="2:5" ht="15.75" thickBot="1" x14ac:dyDescent="0.3">
      <c r="B4" s="46" t="s">
        <v>309</v>
      </c>
      <c r="D4" s="68" t="s">
        <v>309</v>
      </c>
      <c r="E4" s="67" t="s">
        <v>924</v>
      </c>
    </row>
    <row r="5" spans="2:5" ht="15.75" thickTop="1" x14ac:dyDescent="0.25">
      <c r="B5" s="47" t="s">
        <v>320</v>
      </c>
      <c r="D5" s="24" t="s">
        <v>320</v>
      </c>
      <c r="E5">
        <f t="shared" ref="E5:E14" si="0">COUNTIF($B$5:$B$429,"="&amp;D5)</f>
        <v>105</v>
      </c>
    </row>
    <row r="6" spans="2:5" x14ac:dyDescent="0.25">
      <c r="B6" s="47" t="s">
        <v>326</v>
      </c>
      <c r="D6" s="24" t="s">
        <v>330</v>
      </c>
      <c r="E6">
        <f t="shared" si="0"/>
        <v>104</v>
      </c>
    </row>
    <row r="7" spans="2:5" x14ac:dyDescent="0.25">
      <c r="B7" s="47" t="s">
        <v>330</v>
      </c>
      <c r="D7" s="24" t="s">
        <v>326</v>
      </c>
      <c r="E7">
        <f t="shared" si="0"/>
        <v>85</v>
      </c>
    </row>
    <row r="8" spans="2:5" x14ac:dyDescent="0.25">
      <c r="B8" s="47" t="s">
        <v>326</v>
      </c>
      <c r="D8" s="24" t="s">
        <v>335</v>
      </c>
      <c r="E8">
        <f t="shared" si="0"/>
        <v>44</v>
      </c>
    </row>
    <row r="9" spans="2:5" x14ac:dyDescent="0.25">
      <c r="B9" s="47" t="s">
        <v>332</v>
      </c>
      <c r="D9" s="24" t="s">
        <v>337</v>
      </c>
      <c r="E9">
        <f t="shared" si="0"/>
        <v>40</v>
      </c>
    </row>
    <row r="10" spans="2:5" x14ac:dyDescent="0.25">
      <c r="B10" s="47" t="s">
        <v>326</v>
      </c>
      <c r="D10" s="24" t="s">
        <v>332</v>
      </c>
      <c r="E10">
        <f t="shared" si="0"/>
        <v>23</v>
      </c>
    </row>
    <row r="11" spans="2:5" x14ac:dyDescent="0.25">
      <c r="B11" s="47" t="s">
        <v>330</v>
      </c>
      <c r="D11" s="24" t="s">
        <v>338</v>
      </c>
      <c r="E11">
        <f t="shared" si="0"/>
        <v>12</v>
      </c>
    </row>
    <row r="12" spans="2:5" x14ac:dyDescent="0.25">
      <c r="B12" s="47" t="s">
        <v>335</v>
      </c>
      <c r="D12" s="24" t="s">
        <v>339</v>
      </c>
      <c r="E12">
        <f t="shared" si="0"/>
        <v>6</v>
      </c>
    </row>
    <row r="13" spans="2:5" x14ac:dyDescent="0.25">
      <c r="B13" s="47" t="s">
        <v>320</v>
      </c>
      <c r="D13" s="24" t="s">
        <v>342</v>
      </c>
      <c r="E13">
        <f t="shared" si="0"/>
        <v>4</v>
      </c>
    </row>
    <row r="14" spans="2:5" x14ac:dyDescent="0.25">
      <c r="B14" s="47" t="s">
        <v>320</v>
      </c>
      <c r="D14" s="24" t="s">
        <v>341</v>
      </c>
      <c r="E14">
        <f t="shared" si="0"/>
        <v>2</v>
      </c>
    </row>
    <row r="15" spans="2:5" x14ac:dyDescent="0.25">
      <c r="B15" s="47" t="s">
        <v>335</v>
      </c>
    </row>
    <row r="16" spans="2:5" x14ac:dyDescent="0.25">
      <c r="B16" s="47" t="s">
        <v>330</v>
      </c>
    </row>
    <row r="17" spans="2:2" x14ac:dyDescent="0.25">
      <c r="B17" s="47" t="s">
        <v>335</v>
      </c>
    </row>
    <row r="18" spans="2:2" x14ac:dyDescent="0.25">
      <c r="B18" s="47" t="s">
        <v>330</v>
      </c>
    </row>
    <row r="19" spans="2:2" x14ac:dyDescent="0.25">
      <c r="B19" s="47" t="s">
        <v>330</v>
      </c>
    </row>
    <row r="20" spans="2:2" x14ac:dyDescent="0.25">
      <c r="B20" s="47" t="s">
        <v>337</v>
      </c>
    </row>
    <row r="21" spans="2:2" x14ac:dyDescent="0.25">
      <c r="B21" s="47" t="s">
        <v>326</v>
      </c>
    </row>
    <row r="22" spans="2:2" x14ac:dyDescent="0.25">
      <c r="B22" s="47" t="s">
        <v>330</v>
      </c>
    </row>
    <row r="23" spans="2:2" x14ac:dyDescent="0.25">
      <c r="B23" s="47" t="s">
        <v>338</v>
      </c>
    </row>
    <row r="24" spans="2:2" x14ac:dyDescent="0.25">
      <c r="B24" s="47" t="s">
        <v>332</v>
      </c>
    </row>
    <row r="25" spans="2:2" x14ac:dyDescent="0.25">
      <c r="B25" s="47" t="s">
        <v>326</v>
      </c>
    </row>
    <row r="26" spans="2:2" x14ac:dyDescent="0.25">
      <c r="B26" s="47" t="s">
        <v>326</v>
      </c>
    </row>
    <row r="27" spans="2:2" x14ac:dyDescent="0.25">
      <c r="B27" s="47" t="s">
        <v>326</v>
      </c>
    </row>
    <row r="28" spans="2:2" x14ac:dyDescent="0.25">
      <c r="B28" s="47" t="s">
        <v>326</v>
      </c>
    </row>
    <row r="29" spans="2:2" x14ac:dyDescent="0.25">
      <c r="B29" s="47" t="s">
        <v>330</v>
      </c>
    </row>
    <row r="30" spans="2:2" x14ac:dyDescent="0.25">
      <c r="B30" s="47" t="s">
        <v>335</v>
      </c>
    </row>
    <row r="31" spans="2:2" x14ac:dyDescent="0.25">
      <c r="B31" s="47" t="s">
        <v>337</v>
      </c>
    </row>
    <row r="32" spans="2:2" x14ac:dyDescent="0.25">
      <c r="B32" s="47" t="s">
        <v>337</v>
      </c>
    </row>
    <row r="33" spans="2:2" x14ac:dyDescent="0.25">
      <c r="B33" s="47" t="s">
        <v>320</v>
      </c>
    </row>
    <row r="34" spans="2:2" x14ac:dyDescent="0.25">
      <c r="B34" s="47" t="s">
        <v>320</v>
      </c>
    </row>
    <row r="35" spans="2:2" x14ac:dyDescent="0.25">
      <c r="B35" s="47" t="s">
        <v>332</v>
      </c>
    </row>
    <row r="36" spans="2:2" x14ac:dyDescent="0.25">
      <c r="B36" s="47" t="s">
        <v>320</v>
      </c>
    </row>
    <row r="37" spans="2:2" x14ac:dyDescent="0.25">
      <c r="B37" s="47" t="s">
        <v>320</v>
      </c>
    </row>
    <row r="38" spans="2:2" x14ac:dyDescent="0.25">
      <c r="B38" s="47" t="s">
        <v>335</v>
      </c>
    </row>
    <row r="39" spans="2:2" x14ac:dyDescent="0.25">
      <c r="B39" s="47" t="s">
        <v>335</v>
      </c>
    </row>
    <row r="40" spans="2:2" x14ac:dyDescent="0.25">
      <c r="B40" s="47" t="s">
        <v>320</v>
      </c>
    </row>
    <row r="41" spans="2:2" x14ac:dyDescent="0.25">
      <c r="B41" s="47" t="s">
        <v>326</v>
      </c>
    </row>
    <row r="42" spans="2:2" x14ac:dyDescent="0.25">
      <c r="B42" s="47" t="s">
        <v>320</v>
      </c>
    </row>
    <row r="43" spans="2:2" x14ac:dyDescent="0.25">
      <c r="B43" s="47" t="s">
        <v>320</v>
      </c>
    </row>
    <row r="44" spans="2:2" x14ac:dyDescent="0.25">
      <c r="B44" s="47" t="s">
        <v>330</v>
      </c>
    </row>
    <row r="45" spans="2:2" x14ac:dyDescent="0.25">
      <c r="B45" s="47" t="s">
        <v>339</v>
      </c>
    </row>
    <row r="46" spans="2:2" x14ac:dyDescent="0.25">
      <c r="B46" s="47" t="s">
        <v>337</v>
      </c>
    </row>
    <row r="47" spans="2:2" x14ac:dyDescent="0.25">
      <c r="B47" s="47" t="s">
        <v>320</v>
      </c>
    </row>
    <row r="48" spans="2:2" x14ac:dyDescent="0.25">
      <c r="B48" s="47" t="s">
        <v>326</v>
      </c>
    </row>
    <row r="49" spans="2:2" x14ac:dyDescent="0.25">
      <c r="B49" s="47" t="s">
        <v>326</v>
      </c>
    </row>
    <row r="50" spans="2:2" x14ac:dyDescent="0.25">
      <c r="B50" s="47" t="s">
        <v>320</v>
      </c>
    </row>
    <row r="51" spans="2:2" x14ac:dyDescent="0.25">
      <c r="B51" s="47" t="s">
        <v>326</v>
      </c>
    </row>
    <row r="52" spans="2:2" x14ac:dyDescent="0.25">
      <c r="B52" s="47" t="s">
        <v>330</v>
      </c>
    </row>
    <row r="53" spans="2:2" x14ac:dyDescent="0.25">
      <c r="B53" s="47" t="s">
        <v>335</v>
      </c>
    </row>
    <row r="54" spans="2:2" x14ac:dyDescent="0.25">
      <c r="B54" s="47" t="s">
        <v>320</v>
      </c>
    </row>
    <row r="55" spans="2:2" x14ac:dyDescent="0.25">
      <c r="B55" s="47" t="s">
        <v>320</v>
      </c>
    </row>
    <row r="56" spans="2:2" x14ac:dyDescent="0.25">
      <c r="B56" s="47" t="s">
        <v>326</v>
      </c>
    </row>
    <row r="57" spans="2:2" x14ac:dyDescent="0.25">
      <c r="B57" s="47" t="s">
        <v>335</v>
      </c>
    </row>
    <row r="58" spans="2:2" x14ac:dyDescent="0.25">
      <c r="B58" s="47" t="s">
        <v>330</v>
      </c>
    </row>
    <row r="59" spans="2:2" x14ac:dyDescent="0.25">
      <c r="B59" s="47" t="s">
        <v>337</v>
      </c>
    </row>
    <row r="60" spans="2:2" x14ac:dyDescent="0.25">
      <c r="B60" s="47" t="s">
        <v>332</v>
      </c>
    </row>
    <row r="61" spans="2:2" x14ac:dyDescent="0.25">
      <c r="B61" s="47" t="s">
        <v>326</v>
      </c>
    </row>
    <row r="62" spans="2:2" x14ac:dyDescent="0.25">
      <c r="B62" s="47" t="s">
        <v>330</v>
      </c>
    </row>
    <row r="63" spans="2:2" x14ac:dyDescent="0.25">
      <c r="B63" s="47" t="s">
        <v>330</v>
      </c>
    </row>
    <row r="64" spans="2:2" x14ac:dyDescent="0.25">
      <c r="B64" s="47" t="s">
        <v>326</v>
      </c>
    </row>
    <row r="65" spans="2:2" x14ac:dyDescent="0.25">
      <c r="B65" s="47" t="s">
        <v>330</v>
      </c>
    </row>
    <row r="66" spans="2:2" x14ac:dyDescent="0.25">
      <c r="B66" s="47" t="s">
        <v>330</v>
      </c>
    </row>
    <row r="67" spans="2:2" x14ac:dyDescent="0.25">
      <c r="B67" s="47" t="s">
        <v>320</v>
      </c>
    </row>
    <row r="68" spans="2:2" x14ac:dyDescent="0.25">
      <c r="B68" s="47" t="s">
        <v>330</v>
      </c>
    </row>
    <row r="69" spans="2:2" x14ac:dyDescent="0.25">
      <c r="B69" s="47" t="s">
        <v>320</v>
      </c>
    </row>
    <row r="70" spans="2:2" x14ac:dyDescent="0.25">
      <c r="B70" s="47" t="s">
        <v>320</v>
      </c>
    </row>
    <row r="71" spans="2:2" x14ac:dyDescent="0.25">
      <c r="B71" s="47" t="s">
        <v>335</v>
      </c>
    </row>
    <row r="72" spans="2:2" x14ac:dyDescent="0.25">
      <c r="B72" s="47" t="s">
        <v>337</v>
      </c>
    </row>
    <row r="73" spans="2:2" x14ac:dyDescent="0.25">
      <c r="B73" s="47" t="s">
        <v>326</v>
      </c>
    </row>
    <row r="74" spans="2:2" x14ac:dyDescent="0.25">
      <c r="B74" s="47" t="s">
        <v>326</v>
      </c>
    </row>
    <row r="75" spans="2:2" x14ac:dyDescent="0.25">
      <c r="B75" s="47" t="s">
        <v>330</v>
      </c>
    </row>
    <row r="76" spans="2:2" x14ac:dyDescent="0.25">
      <c r="B76" s="47" t="s">
        <v>320</v>
      </c>
    </row>
    <row r="77" spans="2:2" x14ac:dyDescent="0.25">
      <c r="B77" s="47" t="s">
        <v>335</v>
      </c>
    </row>
    <row r="78" spans="2:2" x14ac:dyDescent="0.25">
      <c r="B78" s="47" t="s">
        <v>326</v>
      </c>
    </row>
    <row r="79" spans="2:2" x14ac:dyDescent="0.25">
      <c r="B79" s="47" t="s">
        <v>320</v>
      </c>
    </row>
    <row r="80" spans="2:2" x14ac:dyDescent="0.25">
      <c r="B80" s="47" t="s">
        <v>330</v>
      </c>
    </row>
    <row r="81" spans="2:2" x14ac:dyDescent="0.25">
      <c r="B81" s="47" t="s">
        <v>335</v>
      </c>
    </row>
    <row r="82" spans="2:2" x14ac:dyDescent="0.25">
      <c r="B82" s="47" t="s">
        <v>335</v>
      </c>
    </row>
    <row r="83" spans="2:2" x14ac:dyDescent="0.25">
      <c r="B83" s="47" t="s">
        <v>338</v>
      </c>
    </row>
    <row r="84" spans="2:2" x14ac:dyDescent="0.25">
      <c r="B84" s="47" t="s">
        <v>335</v>
      </c>
    </row>
    <row r="85" spans="2:2" x14ac:dyDescent="0.25">
      <c r="B85" s="47" t="s">
        <v>330</v>
      </c>
    </row>
    <row r="86" spans="2:2" x14ac:dyDescent="0.25">
      <c r="B86" s="47" t="s">
        <v>332</v>
      </c>
    </row>
    <row r="87" spans="2:2" x14ac:dyDescent="0.25">
      <c r="B87" s="47" t="s">
        <v>330</v>
      </c>
    </row>
    <row r="88" spans="2:2" x14ac:dyDescent="0.25">
      <c r="B88" s="47" t="s">
        <v>332</v>
      </c>
    </row>
    <row r="89" spans="2:2" x14ac:dyDescent="0.25">
      <c r="B89" s="47" t="s">
        <v>330</v>
      </c>
    </row>
    <row r="90" spans="2:2" x14ac:dyDescent="0.25">
      <c r="B90" s="47" t="s">
        <v>320</v>
      </c>
    </row>
    <row r="91" spans="2:2" x14ac:dyDescent="0.25">
      <c r="B91" s="47" t="s">
        <v>337</v>
      </c>
    </row>
    <row r="92" spans="2:2" x14ac:dyDescent="0.25">
      <c r="B92" s="47" t="s">
        <v>320</v>
      </c>
    </row>
    <row r="93" spans="2:2" x14ac:dyDescent="0.25">
      <c r="B93" s="47" t="s">
        <v>320</v>
      </c>
    </row>
    <row r="94" spans="2:2" x14ac:dyDescent="0.25">
      <c r="B94" s="47" t="s">
        <v>326</v>
      </c>
    </row>
    <row r="95" spans="2:2" x14ac:dyDescent="0.25">
      <c r="B95" s="47" t="s">
        <v>332</v>
      </c>
    </row>
    <row r="96" spans="2:2" x14ac:dyDescent="0.25">
      <c r="B96" s="47" t="s">
        <v>320</v>
      </c>
    </row>
    <row r="97" spans="2:2" x14ac:dyDescent="0.25">
      <c r="B97" s="47" t="s">
        <v>338</v>
      </c>
    </row>
    <row r="98" spans="2:2" x14ac:dyDescent="0.25">
      <c r="B98" s="47" t="s">
        <v>335</v>
      </c>
    </row>
    <row r="99" spans="2:2" x14ac:dyDescent="0.25">
      <c r="B99" s="47" t="s">
        <v>320</v>
      </c>
    </row>
    <row r="100" spans="2:2" x14ac:dyDescent="0.25">
      <c r="B100" s="47" t="s">
        <v>320</v>
      </c>
    </row>
    <row r="101" spans="2:2" x14ac:dyDescent="0.25">
      <c r="B101" s="47" t="s">
        <v>320</v>
      </c>
    </row>
    <row r="102" spans="2:2" x14ac:dyDescent="0.25">
      <c r="B102" s="47" t="s">
        <v>330</v>
      </c>
    </row>
    <row r="103" spans="2:2" x14ac:dyDescent="0.25">
      <c r="B103" s="47" t="s">
        <v>320</v>
      </c>
    </row>
    <row r="104" spans="2:2" x14ac:dyDescent="0.25">
      <c r="B104" s="47" t="s">
        <v>326</v>
      </c>
    </row>
    <row r="105" spans="2:2" x14ac:dyDescent="0.25">
      <c r="B105" s="47" t="s">
        <v>320</v>
      </c>
    </row>
    <row r="106" spans="2:2" x14ac:dyDescent="0.25">
      <c r="B106" s="47" t="s">
        <v>330</v>
      </c>
    </row>
    <row r="107" spans="2:2" x14ac:dyDescent="0.25">
      <c r="B107" s="47" t="s">
        <v>341</v>
      </c>
    </row>
    <row r="108" spans="2:2" x14ac:dyDescent="0.25">
      <c r="B108" s="47" t="s">
        <v>326</v>
      </c>
    </row>
    <row r="109" spans="2:2" x14ac:dyDescent="0.25">
      <c r="B109" s="47" t="s">
        <v>330</v>
      </c>
    </row>
    <row r="110" spans="2:2" x14ac:dyDescent="0.25">
      <c r="B110" s="47" t="s">
        <v>332</v>
      </c>
    </row>
    <row r="111" spans="2:2" x14ac:dyDescent="0.25">
      <c r="B111" s="47" t="s">
        <v>335</v>
      </c>
    </row>
    <row r="112" spans="2:2" x14ac:dyDescent="0.25">
      <c r="B112" s="47" t="s">
        <v>326</v>
      </c>
    </row>
    <row r="113" spans="2:2" x14ac:dyDescent="0.25">
      <c r="B113" s="47" t="s">
        <v>330</v>
      </c>
    </row>
    <row r="114" spans="2:2" x14ac:dyDescent="0.25">
      <c r="B114" s="47" t="s">
        <v>337</v>
      </c>
    </row>
    <row r="115" spans="2:2" x14ac:dyDescent="0.25">
      <c r="B115" s="47" t="s">
        <v>320</v>
      </c>
    </row>
    <row r="116" spans="2:2" x14ac:dyDescent="0.25">
      <c r="B116" s="47" t="s">
        <v>326</v>
      </c>
    </row>
    <row r="117" spans="2:2" x14ac:dyDescent="0.25">
      <c r="B117" s="47" t="s">
        <v>335</v>
      </c>
    </row>
    <row r="118" spans="2:2" x14ac:dyDescent="0.25">
      <c r="B118" s="47" t="s">
        <v>337</v>
      </c>
    </row>
    <row r="119" spans="2:2" x14ac:dyDescent="0.25">
      <c r="B119" s="47" t="s">
        <v>326</v>
      </c>
    </row>
    <row r="120" spans="2:2" x14ac:dyDescent="0.25">
      <c r="B120" s="47" t="s">
        <v>326</v>
      </c>
    </row>
    <row r="121" spans="2:2" x14ac:dyDescent="0.25">
      <c r="B121" s="47" t="s">
        <v>320</v>
      </c>
    </row>
    <row r="122" spans="2:2" x14ac:dyDescent="0.25">
      <c r="B122" s="47" t="s">
        <v>337</v>
      </c>
    </row>
    <row r="123" spans="2:2" x14ac:dyDescent="0.25">
      <c r="B123" s="47" t="s">
        <v>342</v>
      </c>
    </row>
    <row r="124" spans="2:2" x14ac:dyDescent="0.25">
      <c r="B124" s="47" t="s">
        <v>326</v>
      </c>
    </row>
    <row r="125" spans="2:2" x14ac:dyDescent="0.25">
      <c r="B125" s="47" t="s">
        <v>326</v>
      </c>
    </row>
    <row r="126" spans="2:2" x14ac:dyDescent="0.25">
      <c r="B126" s="47" t="s">
        <v>320</v>
      </c>
    </row>
    <row r="127" spans="2:2" x14ac:dyDescent="0.25">
      <c r="B127" s="47" t="s">
        <v>320</v>
      </c>
    </row>
    <row r="128" spans="2:2" x14ac:dyDescent="0.25">
      <c r="B128" s="47" t="s">
        <v>326</v>
      </c>
    </row>
    <row r="129" spans="2:2" x14ac:dyDescent="0.25">
      <c r="B129" s="47" t="s">
        <v>330</v>
      </c>
    </row>
    <row r="130" spans="2:2" x14ac:dyDescent="0.25">
      <c r="B130" s="47" t="s">
        <v>330</v>
      </c>
    </row>
    <row r="131" spans="2:2" x14ac:dyDescent="0.25">
      <c r="B131" s="47" t="s">
        <v>330</v>
      </c>
    </row>
    <row r="132" spans="2:2" x14ac:dyDescent="0.25">
      <c r="B132" s="47" t="s">
        <v>326</v>
      </c>
    </row>
    <row r="133" spans="2:2" x14ac:dyDescent="0.25">
      <c r="B133" s="47" t="s">
        <v>320</v>
      </c>
    </row>
    <row r="134" spans="2:2" x14ac:dyDescent="0.25">
      <c r="B134" s="47" t="s">
        <v>335</v>
      </c>
    </row>
    <row r="135" spans="2:2" x14ac:dyDescent="0.25">
      <c r="B135" s="47" t="s">
        <v>326</v>
      </c>
    </row>
    <row r="136" spans="2:2" x14ac:dyDescent="0.25">
      <c r="B136" s="47" t="s">
        <v>320</v>
      </c>
    </row>
    <row r="137" spans="2:2" x14ac:dyDescent="0.25">
      <c r="B137" s="47" t="s">
        <v>320</v>
      </c>
    </row>
    <row r="138" spans="2:2" x14ac:dyDescent="0.25">
      <c r="B138" s="47" t="s">
        <v>320</v>
      </c>
    </row>
    <row r="139" spans="2:2" x14ac:dyDescent="0.25">
      <c r="B139" s="47" t="s">
        <v>339</v>
      </c>
    </row>
    <row r="140" spans="2:2" x14ac:dyDescent="0.25">
      <c r="B140" s="47" t="s">
        <v>335</v>
      </c>
    </row>
    <row r="141" spans="2:2" x14ac:dyDescent="0.25">
      <c r="B141" s="47" t="s">
        <v>338</v>
      </c>
    </row>
    <row r="142" spans="2:2" x14ac:dyDescent="0.25">
      <c r="B142" s="47" t="s">
        <v>330</v>
      </c>
    </row>
    <row r="143" spans="2:2" x14ac:dyDescent="0.25">
      <c r="B143" s="47" t="s">
        <v>326</v>
      </c>
    </row>
    <row r="144" spans="2:2" x14ac:dyDescent="0.25">
      <c r="B144" s="47" t="s">
        <v>326</v>
      </c>
    </row>
    <row r="145" spans="2:2" x14ac:dyDescent="0.25">
      <c r="B145" s="47" t="s">
        <v>320</v>
      </c>
    </row>
    <row r="146" spans="2:2" x14ac:dyDescent="0.25">
      <c r="B146" s="47" t="s">
        <v>320</v>
      </c>
    </row>
    <row r="147" spans="2:2" x14ac:dyDescent="0.25">
      <c r="B147" s="47" t="s">
        <v>326</v>
      </c>
    </row>
    <row r="148" spans="2:2" x14ac:dyDescent="0.25">
      <c r="B148" s="47" t="s">
        <v>320</v>
      </c>
    </row>
    <row r="149" spans="2:2" x14ac:dyDescent="0.25">
      <c r="B149" s="47" t="s">
        <v>335</v>
      </c>
    </row>
    <row r="150" spans="2:2" x14ac:dyDescent="0.25">
      <c r="B150" s="47" t="s">
        <v>338</v>
      </c>
    </row>
    <row r="151" spans="2:2" x14ac:dyDescent="0.25">
      <c r="B151" s="47" t="s">
        <v>320</v>
      </c>
    </row>
    <row r="152" spans="2:2" x14ac:dyDescent="0.25">
      <c r="B152" s="47" t="s">
        <v>326</v>
      </c>
    </row>
    <row r="153" spans="2:2" x14ac:dyDescent="0.25">
      <c r="B153" s="47" t="s">
        <v>330</v>
      </c>
    </row>
    <row r="154" spans="2:2" x14ac:dyDescent="0.25">
      <c r="B154" s="47" t="s">
        <v>330</v>
      </c>
    </row>
    <row r="155" spans="2:2" x14ac:dyDescent="0.25">
      <c r="B155" s="47" t="s">
        <v>337</v>
      </c>
    </row>
    <row r="156" spans="2:2" x14ac:dyDescent="0.25">
      <c r="B156" s="47" t="s">
        <v>330</v>
      </c>
    </row>
    <row r="157" spans="2:2" x14ac:dyDescent="0.25">
      <c r="B157" s="47" t="s">
        <v>337</v>
      </c>
    </row>
    <row r="158" spans="2:2" x14ac:dyDescent="0.25">
      <c r="B158" s="47" t="s">
        <v>330</v>
      </c>
    </row>
    <row r="159" spans="2:2" x14ac:dyDescent="0.25">
      <c r="B159" s="47" t="s">
        <v>320</v>
      </c>
    </row>
    <row r="160" spans="2:2" x14ac:dyDescent="0.25">
      <c r="B160" s="47" t="s">
        <v>330</v>
      </c>
    </row>
    <row r="161" spans="2:2" x14ac:dyDescent="0.25">
      <c r="B161" s="47" t="s">
        <v>337</v>
      </c>
    </row>
    <row r="162" spans="2:2" x14ac:dyDescent="0.25">
      <c r="B162" s="47" t="s">
        <v>332</v>
      </c>
    </row>
    <row r="163" spans="2:2" x14ac:dyDescent="0.25">
      <c r="B163" s="47" t="s">
        <v>326</v>
      </c>
    </row>
    <row r="164" spans="2:2" x14ac:dyDescent="0.25">
      <c r="B164" s="47" t="s">
        <v>342</v>
      </c>
    </row>
    <row r="165" spans="2:2" x14ac:dyDescent="0.25">
      <c r="B165" s="47" t="s">
        <v>326</v>
      </c>
    </row>
    <row r="166" spans="2:2" x14ac:dyDescent="0.25">
      <c r="B166" s="47" t="s">
        <v>326</v>
      </c>
    </row>
    <row r="167" spans="2:2" x14ac:dyDescent="0.25">
      <c r="B167" s="47" t="s">
        <v>335</v>
      </c>
    </row>
    <row r="168" spans="2:2" x14ac:dyDescent="0.25">
      <c r="B168" s="47" t="s">
        <v>337</v>
      </c>
    </row>
    <row r="169" spans="2:2" x14ac:dyDescent="0.25">
      <c r="B169" s="47" t="s">
        <v>320</v>
      </c>
    </row>
    <row r="170" spans="2:2" x14ac:dyDescent="0.25">
      <c r="B170" s="47" t="s">
        <v>320</v>
      </c>
    </row>
    <row r="171" spans="2:2" x14ac:dyDescent="0.25">
      <c r="B171" s="47" t="s">
        <v>337</v>
      </c>
    </row>
    <row r="172" spans="2:2" x14ac:dyDescent="0.25">
      <c r="B172" s="47" t="s">
        <v>320</v>
      </c>
    </row>
    <row r="173" spans="2:2" x14ac:dyDescent="0.25">
      <c r="B173" s="47" t="s">
        <v>338</v>
      </c>
    </row>
    <row r="174" spans="2:2" x14ac:dyDescent="0.25">
      <c r="B174" s="47" t="s">
        <v>326</v>
      </c>
    </row>
    <row r="175" spans="2:2" x14ac:dyDescent="0.25">
      <c r="B175" s="47" t="s">
        <v>337</v>
      </c>
    </row>
    <row r="176" spans="2:2" x14ac:dyDescent="0.25">
      <c r="B176" s="47" t="s">
        <v>330</v>
      </c>
    </row>
    <row r="177" spans="2:2" x14ac:dyDescent="0.25">
      <c r="B177" s="47" t="s">
        <v>330</v>
      </c>
    </row>
    <row r="178" spans="2:2" x14ac:dyDescent="0.25">
      <c r="B178" s="47" t="s">
        <v>330</v>
      </c>
    </row>
    <row r="179" spans="2:2" x14ac:dyDescent="0.25">
      <c r="B179" s="47" t="s">
        <v>338</v>
      </c>
    </row>
    <row r="180" spans="2:2" x14ac:dyDescent="0.25">
      <c r="B180" s="47" t="s">
        <v>326</v>
      </c>
    </row>
    <row r="181" spans="2:2" x14ac:dyDescent="0.25">
      <c r="B181" s="47" t="s">
        <v>337</v>
      </c>
    </row>
    <row r="182" spans="2:2" x14ac:dyDescent="0.25">
      <c r="B182" s="47" t="s">
        <v>320</v>
      </c>
    </row>
    <row r="183" spans="2:2" x14ac:dyDescent="0.25">
      <c r="B183" s="47" t="s">
        <v>330</v>
      </c>
    </row>
    <row r="184" spans="2:2" x14ac:dyDescent="0.25">
      <c r="B184" s="47" t="s">
        <v>335</v>
      </c>
    </row>
    <row r="185" spans="2:2" x14ac:dyDescent="0.25">
      <c r="B185" s="47" t="s">
        <v>320</v>
      </c>
    </row>
    <row r="186" spans="2:2" x14ac:dyDescent="0.25">
      <c r="B186" s="47" t="s">
        <v>320</v>
      </c>
    </row>
    <row r="187" spans="2:2" x14ac:dyDescent="0.25">
      <c r="B187" s="47" t="s">
        <v>335</v>
      </c>
    </row>
    <row r="188" spans="2:2" x14ac:dyDescent="0.25">
      <c r="B188" s="47" t="s">
        <v>326</v>
      </c>
    </row>
    <row r="189" spans="2:2" x14ac:dyDescent="0.25">
      <c r="B189" s="47" t="s">
        <v>326</v>
      </c>
    </row>
    <row r="190" spans="2:2" x14ac:dyDescent="0.25">
      <c r="B190" s="47" t="s">
        <v>320</v>
      </c>
    </row>
    <row r="191" spans="2:2" x14ac:dyDescent="0.25">
      <c r="B191" s="47" t="s">
        <v>320</v>
      </c>
    </row>
    <row r="192" spans="2:2" x14ac:dyDescent="0.25">
      <c r="B192" s="47" t="s">
        <v>326</v>
      </c>
    </row>
    <row r="193" spans="2:2" x14ac:dyDescent="0.25">
      <c r="B193" s="47" t="s">
        <v>337</v>
      </c>
    </row>
    <row r="194" spans="2:2" x14ac:dyDescent="0.25">
      <c r="B194" s="47" t="s">
        <v>335</v>
      </c>
    </row>
    <row r="195" spans="2:2" x14ac:dyDescent="0.25">
      <c r="B195" s="47" t="s">
        <v>330</v>
      </c>
    </row>
    <row r="196" spans="2:2" x14ac:dyDescent="0.25">
      <c r="B196" s="47" t="s">
        <v>330</v>
      </c>
    </row>
    <row r="197" spans="2:2" x14ac:dyDescent="0.25">
      <c r="B197" s="47" t="s">
        <v>326</v>
      </c>
    </row>
    <row r="198" spans="2:2" x14ac:dyDescent="0.25">
      <c r="B198" s="47" t="s">
        <v>330</v>
      </c>
    </row>
    <row r="199" spans="2:2" x14ac:dyDescent="0.25">
      <c r="B199" s="47" t="s">
        <v>320</v>
      </c>
    </row>
    <row r="200" spans="2:2" x14ac:dyDescent="0.25">
      <c r="B200" s="47" t="s">
        <v>326</v>
      </c>
    </row>
    <row r="201" spans="2:2" x14ac:dyDescent="0.25">
      <c r="B201" s="47" t="s">
        <v>320</v>
      </c>
    </row>
    <row r="202" spans="2:2" x14ac:dyDescent="0.25">
      <c r="B202" s="47" t="s">
        <v>335</v>
      </c>
    </row>
    <row r="203" spans="2:2" x14ac:dyDescent="0.25">
      <c r="B203" s="47" t="s">
        <v>320</v>
      </c>
    </row>
    <row r="204" spans="2:2" x14ac:dyDescent="0.25">
      <c r="B204" s="47" t="s">
        <v>330</v>
      </c>
    </row>
    <row r="205" spans="2:2" x14ac:dyDescent="0.25">
      <c r="B205" s="47" t="s">
        <v>332</v>
      </c>
    </row>
    <row r="206" spans="2:2" x14ac:dyDescent="0.25">
      <c r="B206" s="47" t="s">
        <v>330</v>
      </c>
    </row>
    <row r="207" spans="2:2" x14ac:dyDescent="0.25">
      <c r="B207" s="47" t="s">
        <v>330</v>
      </c>
    </row>
    <row r="208" spans="2:2" x14ac:dyDescent="0.25">
      <c r="B208" s="47" t="s">
        <v>330</v>
      </c>
    </row>
    <row r="209" spans="2:2" x14ac:dyDescent="0.25">
      <c r="B209" s="47" t="s">
        <v>326</v>
      </c>
    </row>
    <row r="210" spans="2:2" x14ac:dyDescent="0.25">
      <c r="B210" s="47" t="s">
        <v>320</v>
      </c>
    </row>
    <row r="211" spans="2:2" x14ac:dyDescent="0.25">
      <c r="B211" s="47" t="s">
        <v>335</v>
      </c>
    </row>
    <row r="212" spans="2:2" x14ac:dyDescent="0.25">
      <c r="B212" s="47" t="s">
        <v>339</v>
      </c>
    </row>
    <row r="213" spans="2:2" x14ac:dyDescent="0.25">
      <c r="B213" s="47" t="s">
        <v>320</v>
      </c>
    </row>
    <row r="214" spans="2:2" x14ac:dyDescent="0.25">
      <c r="B214" s="47" t="s">
        <v>330</v>
      </c>
    </row>
    <row r="215" spans="2:2" x14ac:dyDescent="0.25">
      <c r="B215" s="47" t="s">
        <v>320</v>
      </c>
    </row>
    <row r="216" spans="2:2" x14ac:dyDescent="0.25">
      <c r="B216" s="47" t="s">
        <v>330</v>
      </c>
    </row>
    <row r="217" spans="2:2" x14ac:dyDescent="0.25">
      <c r="B217" s="47" t="s">
        <v>326</v>
      </c>
    </row>
    <row r="218" spans="2:2" x14ac:dyDescent="0.25">
      <c r="B218" s="47" t="s">
        <v>335</v>
      </c>
    </row>
    <row r="219" spans="2:2" x14ac:dyDescent="0.25">
      <c r="B219" s="47" t="s">
        <v>337</v>
      </c>
    </row>
    <row r="220" spans="2:2" x14ac:dyDescent="0.25">
      <c r="B220" s="47" t="s">
        <v>337</v>
      </c>
    </row>
    <row r="221" spans="2:2" x14ac:dyDescent="0.25">
      <c r="B221" s="47" t="s">
        <v>320</v>
      </c>
    </row>
    <row r="222" spans="2:2" x14ac:dyDescent="0.25">
      <c r="B222" s="47" t="s">
        <v>320</v>
      </c>
    </row>
    <row r="223" spans="2:2" x14ac:dyDescent="0.25">
      <c r="B223" s="47" t="s">
        <v>332</v>
      </c>
    </row>
    <row r="224" spans="2:2" x14ac:dyDescent="0.25">
      <c r="B224" s="47" t="s">
        <v>320</v>
      </c>
    </row>
    <row r="225" spans="2:2" x14ac:dyDescent="0.25">
      <c r="B225" s="47" t="s">
        <v>342</v>
      </c>
    </row>
    <row r="226" spans="2:2" x14ac:dyDescent="0.25">
      <c r="B226" s="47" t="s">
        <v>332</v>
      </c>
    </row>
    <row r="227" spans="2:2" x14ac:dyDescent="0.25">
      <c r="B227" s="47" t="s">
        <v>326</v>
      </c>
    </row>
    <row r="228" spans="2:2" x14ac:dyDescent="0.25">
      <c r="B228" s="47" t="s">
        <v>335</v>
      </c>
    </row>
    <row r="229" spans="2:2" x14ac:dyDescent="0.25">
      <c r="B229" s="47" t="s">
        <v>330</v>
      </c>
    </row>
    <row r="230" spans="2:2" x14ac:dyDescent="0.25">
      <c r="B230" s="47" t="s">
        <v>338</v>
      </c>
    </row>
    <row r="231" spans="2:2" x14ac:dyDescent="0.25">
      <c r="B231" s="47" t="s">
        <v>326</v>
      </c>
    </row>
    <row r="232" spans="2:2" x14ac:dyDescent="0.25">
      <c r="B232" s="47" t="s">
        <v>320</v>
      </c>
    </row>
    <row r="233" spans="2:2" x14ac:dyDescent="0.25">
      <c r="B233" s="47" t="s">
        <v>330</v>
      </c>
    </row>
    <row r="234" spans="2:2" x14ac:dyDescent="0.25">
      <c r="B234" s="47" t="s">
        <v>320</v>
      </c>
    </row>
    <row r="235" spans="2:2" x14ac:dyDescent="0.25">
      <c r="B235" s="47" t="s">
        <v>335</v>
      </c>
    </row>
    <row r="236" spans="2:2" x14ac:dyDescent="0.25">
      <c r="B236" s="47" t="s">
        <v>330</v>
      </c>
    </row>
    <row r="237" spans="2:2" x14ac:dyDescent="0.25">
      <c r="B237" s="47" t="s">
        <v>320</v>
      </c>
    </row>
    <row r="238" spans="2:2" x14ac:dyDescent="0.25">
      <c r="B238" s="47" t="s">
        <v>337</v>
      </c>
    </row>
    <row r="239" spans="2:2" x14ac:dyDescent="0.25">
      <c r="B239" s="47" t="s">
        <v>330</v>
      </c>
    </row>
    <row r="240" spans="2:2" x14ac:dyDescent="0.25">
      <c r="B240" s="47" t="s">
        <v>320</v>
      </c>
    </row>
    <row r="241" spans="2:2" x14ac:dyDescent="0.25">
      <c r="B241" s="47" t="s">
        <v>326</v>
      </c>
    </row>
    <row r="242" spans="2:2" x14ac:dyDescent="0.25">
      <c r="B242" s="47" t="s">
        <v>330</v>
      </c>
    </row>
    <row r="243" spans="2:2" x14ac:dyDescent="0.25">
      <c r="B243" s="47" t="s">
        <v>337</v>
      </c>
    </row>
    <row r="244" spans="2:2" x14ac:dyDescent="0.25">
      <c r="B244" s="47" t="s">
        <v>335</v>
      </c>
    </row>
    <row r="245" spans="2:2" x14ac:dyDescent="0.25">
      <c r="B245" s="47" t="s">
        <v>326</v>
      </c>
    </row>
    <row r="246" spans="2:2" x14ac:dyDescent="0.25">
      <c r="B246" s="47" t="s">
        <v>337</v>
      </c>
    </row>
    <row r="247" spans="2:2" x14ac:dyDescent="0.25">
      <c r="B247" s="47" t="s">
        <v>320</v>
      </c>
    </row>
    <row r="248" spans="2:2" x14ac:dyDescent="0.25">
      <c r="B248" s="47" t="s">
        <v>320</v>
      </c>
    </row>
    <row r="249" spans="2:2" x14ac:dyDescent="0.25">
      <c r="B249" s="47" t="s">
        <v>335</v>
      </c>
    </row>
    <row r="250" spans="2:2" x14ac:dyDescent="0.25">
      <c r="B250" s="47" t="s">
        <v>326</v>
      </c>
    </row>
    <row r="251" spans="2:2" x14ac:dyDescent="0.25">
      <c r="B251" s="47" t="s">
        <v>320</v>
      </c>
    </row>
    <row r="252" spans="2:2" x14ac:dyDescent="0.25">
      <c r="B252" s="47" t="s">
        <v>320</v>
      </c>
    </row>
    <row r="253" spans="2:2" x14ac:dyDescent="0.25">
      <c r="B253" s="47" t="s">
        <v>330</v>
      </c>
    </row>
    <row r="254" spans="2:2" x14ac:dyDescent="0.25">
      <c r="B254" s="47" t="s">
        <v>330</v>
      </c>
    </row>
    <row r="255" spans="2:2" x14ac:dyDescent="0.25">
      <c r="B255" s="47" t="s">
        <v>337</v>
      </c>
    </row>
    <row r="256" spans="2:2" x14ac:dyDescent="0.25">
      <c r="B256" s="47" t="s">
        <v>320</v>
      </c>
    </row>
    <row r="257" spans="2:2" x14ac:dyDescent="0.25">
      <c r="B257" s="47" t="s">
        <v>335</v>
      </c>
    </row>
    <row r="258" spans="2:2" x14ac:dyDescent="0.25">
      <c r="B258" s="47" t="s">
        <v>332</v>
      </c>
    </row>
    <row r="259" spans="2:2" x14ac:dyDescent="0.25">
      <c r="B259" s="47" t="s">
        <v>326</v>
      </c>
    </row>
    <row r="260" spans="2:2" x14ac:dyDescent="0.25">
      <c r="B260" s="47" t="s">
        <v>335</v>
      </c>
    </row>
    <row r="261" spans="2:2" x14ac:dyDescent="0.25">
      <c r="B261" s="47" t="s">
        <v>339</v>
      </c>
    </row>
    <row r="262" spans="2:2" x14ac:dyDescent="0.25">
      <c r="B262" s="47" t="s">
        <v>326</v>
      </c>
    </row>
    <row r="263" spans="2:2" x14ac:dyDescent="0.25">
      <c r="B263" s="47" t="s">
        <v>330</v>
      </c>
    </row>
    <row r="264" spans="2:2" x14ac:dyDescent="0.25">
      <c r="B264" s="47" t="s">
        <v>330</v>
      </c>
    </row>
    <row r="265" spans="2:2" x14ac:dyDescent="0.25">
      <c r="B265" s="47" t="s">
        <v>335</v>
      </c>
    </row>
    <row r="266" spans="2:2" x14ac:dyDescent="0.25">
      <c r="B266" s="47" t="s">
        <v>337</v>
      </c>
    </row>
    <row r="267" spans="2:2" x14ac:dyDescent="0.25">
      <c r="B267" s="47" t="s">
        <v>335</v>
      </c>
    </row>
    <row r="268" spans="2:2" x14ac:dyDescent="0.25">
      <c r="B268" s="47" t="s">
        <v>320</v>
      </c>
    </row>
    <row r="269" spans="2:2" x14ac:dyDescent="0.25">
      <c r="B269" s="47" t="s">
        <v>330</v>
      </c>
    </row>
    <row r="270" spans="2:2" x14ac:dyDescent="0.25">
      <c r="B270" s="47" t="s">
        <v>330</v>
      </c>
    </row>
    <row r="271" spans="2:2" x14ac:dyDescent="0.25">
      <c r="B271" s="47" t="s">
        <v>326</v>
      </c>
    </row>
    <row r="272" spans="2:2" x14ac:dyDescent="0.25">
      <c r="B272" s="47" t="s">
        <v>338</v>
      </c>
    </row>
    <row r="273" spans="2:2" x14ac:dyDescent="0.25">
      <c r="B273" s="47" t="s">
        <v>320</v>
      </c>
    </row>
    <row r="274" spans="2:2" x14ac:dyDescent="0.25">
      <c r="B274" s="47" t="s">
        <v>320</v>
      </c>
    </row>
    <row r="275" spans="2:2" x14ac:dyDescent="0.25">
      <c r="B275" s="47" t="s">
        <v>326</v>
      </c>
    </row>
    <row r="276" spans="2:2" x14ac:dyDescent="0.25">
      <c r="B276" s="47" t="s">
        <v>326</v>
      </c>
    </row>
    <row r="277" spans="2:2" x14ac:dyDescent="0.25">
      <c r="B277" s="47" t="s">
        <v>326</v>
      </c>
    </row>
    <row r="278" spans="2:2" x14ac:dyDescent="0.25">
      <c r="B278" s="47" t="s">
        <v>326</v>
      </c>
    </row>
    <row r="279" spans="2:2" x14ac:dyDescent="0.25">
      <c r="B279" s="47" t="s">
        <v>339</v>
      </c>
    </row>
    <row r="280" spans="2:2" x14ac:dyDescent="0.25">
      <c r="B280" s="47" t="s">
        <v>332</v>
      </c>
    </row>
    <row r="281" spans="2:2" x14ac:dyDescent="0.25">
      <c r="B281" s="47" t="s">
        <v>320</v>
      </c>
    </row>
    <row r="282" spans="2:2" x14ac:dyDescent="0.25">
      <c r="B282" s="47" t="s">
        <v>330</v>
      </c>
    </row>
    <row r="283" spans="2:2" x14ac:dyDescent="0.25">
      <c r="B283" s="47" t="s">
        <v>335</v>
      </c>
    </row>
    <row r="284" spans="2:2" x14ac:dyDescent="0.25">
      <c r="B284" s="47" t="s">
        <v>335</v>
      </c>
    </row>
    <row r="285" spans="2:2" x14ac:dyDescent="0.25">
      <c r="B285" s="47" t="s">
        <v>332</v>
      </c>
    </row>
    <row r="286" spans="2:2" x14ac:dyDescent="0.25">
      <c r="B286" s="47" t="s">
        <v>330</v>
      </c>
    </row>
    <row r="287" spans="2:2" x14ac:dyDescent="0.25">
      <c r="B287" s="47" t="s">
        <v>337</v>
      </c>
    </row>
    <row r="288" spans="2:2" x14ac:dyDescent="0.25">
      <c r="B288" s="47" t="s">
        <v>337</v>
      </c>
    </row>
    <row r="289" spans="2:2" x14ac:dyDescent="0.25">
      <c r="B289" s="47" t="s">
        <v>330</v>
      </c>
    </row>
    <row r="290" spans="2:2" x14ac:dyDescent="0.25">
      <c r="B290" s="47" t="s">
        <v>330</v>
      </c>
    </row>
    <row r="291" spans="2:2" x14ac:dyDescent="0.25">
      <c r="B291" s="47" t="s">
        <v>330</v>
      </c>
    </row>
    <row r="292" spans="2:2" x14ac:dyDescent="0.25">
      <c r="B292" s="47" t="s">
        <v>320</v>
      </c>
    </row>
    <row r="293" spans="2:2" x14ac:dyDescent="0.25">
      <c r="B293" s="47" t="s">
        <v>330</v>
      </c>
    </row>
    <row r="294" spans="2:2" x14ac:dyDescent="0.25">
      <c r="B294" s="47" t="s">
        <v>330</v>
      </c>
    </row>
    <row r="295" spans="2:2" x14ac:dyDescent="0.25">
      <c r="B295" s="47" t="s">
        <v>326</v>
      </c>
    </row>
    <row r="296" spans="2:2" x14ac:dyDescent="0.25">
      <c r="B296" s="47" t="s">
        <v>341</v>
      </c>
    </row>
    <row r="297" spans="2:2" x14ac:dyDescent="0.25">
      <c r="B297" s="47" t="s">
        <v>330</v>
      </c>
    </row>
    <row r="298" spans="2:2" x14ac:dyDescent="0.25">
      <c r="B298" s="47" t="s">
        <v>332</v>
      </c>
    </row>
    <row r="299" spans="2:2" x14ac:dyDescent="0.25">
      <c r="B299" s="47" t="s">
        <v>332</v>
      </c>
    </row>
    <row r="300" spans="2:2" x14ac:dyDescent="0.25">
      <c r="B300" s="47" t="s">
        <v>326</v>
      </c>
    </row>
    <row r="301" spans="2:2" x14ac:dyDescent="0.25">
      <c r="B301" s="47" t="s">
        <v>330</v>
      </c>
    </row>
    <row r="302" spans="2:2" x14ac:dyDescent="0.25">
      <c r="B302" s="47" t="s">
        <v>320</v>
      </c>
    </row>
    <row r="303" spans="2:2" x14ac:dyDescent="0.25">
      <c r="B303" s="47" t="s">
        <v>335</v>
      </c>
    </row>
    <row r="304" spans="2:2" x14ac:dyDescent="0.25">
      <c r="B304" s="47" t="s">
        <v>330</v>
      </c>
    </row>
    <row r="305" spans="2:2" x14ac:dyDescent="0.25">
      <c r="B305" s="47" t="s">
        <v>320</v>
      </c>
    </row>
    <row r="306" spans="2:2" x14ac:dyDescent="0.25">
      <c r="B306" s="47" t="s">
        <v>330</v>
      </c>
    </row>
    <row r="307" spans="2:2" x14ac:dyDescent="0.25">
      <c r="B307" s="47" t="s">
        <v>326</v>
      </c>
    </row>
    <row r="308" spans="2:2" x14ac:dyDescent="0.25">
      <c r="B308" s="47" t="s">
        <v>330</v>
      </c>
    </row>
    <row r="309" spans="2:2" x14ac:dyDescent="0.25">
      <c r="B309" s="47" t="s">
        <v>326</v>
      </c>
    </row>
    <row r="310" spans="2:2" x14ac:dyDescent="0.25">
      <c r="B310" s="47" t="s">
        <v>320</v>
      </c>
    </row>
    <row r="311" spans="2:2" x14ac:dyDescent="0.25">
      <c r="B311" s="47" t="s">
        <v>320</v>
      </c>
    </row>
    <row r="312" spans="2:2" x14ac:dyDescent="0.25">
      <c r="B312" s="47" t="s">
        <v>326</v>
      </c>
    </row>
    <row r="313" spans="2:2" x14ac:dyDescent="0.25">
      <c r="B313" s="47" t="s">
        <v>330</v>
      </c>
    </row>
    <row r="314" spans="2:2" x14ac:dyDescent="0.25">
      <c r="B314" s="47" t="s">
        <v>330</v>
      </c>
    </row>
    <row r="315" spans="2:2" x14ac:dyDescent="0.25">
      <c r="B315" s="47" t="s">
        <v>330</v>
      </c>
    </row>
    <row r="316" spans="2:2" x14ac:dyDescent="0.25">
      <c r="B316" s="47" t="s">
        <v>330</v>
      </c>
    </row>
    <row r="317" spans="2:2" x14ac:dyDescent="0.25">
      <c r="B317" s="47" t="s">
        <v>330</v>
      </c>
    </row>
    <row r="318" spans="2:2" x14ac:dyDescent="0.25">
      <c r="B318" s="47" t="s">
        <v>326</v>
      </c>
    </row>
    <row r="319" spans="2:2" x14ac:dyDescent="0.25">
      <c r="B319" s="47" t="s">
        <v>320</v>
      </c>
    </row>
    <row r="320" spans="2:2" x14ac:dyDescent="0.25">
      <c r="B320" s="47" t="s">
        <v>326</v>
      </c>
    </row>
    <row r="321" spans="2:2" x14ac:dyDescent="0.25">
      <c r="B321" s="47" t="s">
        <v>330</v>
      </c>
    </row>
    <row r="322" spans="2:2" x14ac:dyDescent="0.25">
      <c r="B322" s="47" t="s">
        <v>338</v>
      </c>
    </row>
    <row r="323" spans="2:2" x14ac:dyDescent="0.25">
      <c r="B323" s="47" t="s">
        <v>330</v>
      </c>
    </row>
    <row r="324" spans="2:2" x14ac:dyDescent="0.25">
      <c r="B324" s="47" t="s">
        <v>320</v>
      </c>
    </row>
    <row r="325" spans="2:2" x14ac:dyDescent="0.25">
      <c r="B325" s="47" t="s">
        <v>320</v>
      </c>
    </row>
    <row r="326" spans="2:2" x14ac:dyDescent="0.25">
      <c r="B326" s="47" t="s">
        <v>330</v>
      </c>
    </row>
    <row r="327" spans="2:2" x14ac:dyDescent="0.25">
      <c r="B327" s="47" t="s">
        <v>337</v>
      </c>
    </row>
    <row r="328" spans="2:2" x14ac:dyDescent="0.25">
      <c r="B328" s="47" t="s">
        <v>330</v>
      </c>
    </row>
    <row r="329" spans="2:2" x14ac:dyDescent="0.25">
      <c r="B329" s="47" t="s">
        <v>339</v>
      </c>
    </row>
    <row r="330" spans="2:2" x14ac:dyDescent="0.25">
      <c r="B330" s="47" t="s">
        <v>337</v>
      </c>
    </row>
    <row r="331" spans="2:2" x14ac:dyDescent="0.25">
      <c r="B331" s="47" t="s">
        <v>320</v>
      </c>
    </row>
    <row r="332" spans="2:2" x14ac:dyDescent="0.25">
      <c r="B332" s="47" t="s">
        <v>337</v>
      </c>
    </row>
    <row r="333" spans="2:2" x14ac:dyDescent="0.25">
      <c r="B333" s="47" t="s">
        <v>330</v>
      </c>
    </row>
    <row r="334" spans="2:2" x14ac:dyDescent="0.25">
      <c r="B334" s="47" t="s">
        <v>326</v>
      </c>
    </row>
    <row r="335" spans="2:2" x14ac:dyDescent="0.25">
      <c r="B335" s="47" t="s">
        <v>330</v>
      </c>
    </row>
    <row r="336" spans="2:2" x14ac:dyDescent="0.25">
      <c r="B336" s="47" t="s">
        <v>335</v>
      </c>
    </row>
    <row r="337" spans="2:2" x14ac:dyDescent="0.25">
      <c r="B337" s="47" t="s">
        <v>320</v>
      </c>
    </row>
    <row r="338" spans="2:2" x14ac:dyDescent="0.25">
      <c r="B338" s="47" t="s">
        <v>330</v>
      </c>
    </row>
    <row r="339" spans="2:2" x14ac:dyDescent="0.25">
      <c r="B339" s="47" t="s">
        <v>332</v>
      </c>
    </row>
    <row r="340" spans="2:2" x14ac:dyDescent="0.25">
      <c r="B340" s="47" t="s">
        <v>332</v>
      </c>
    </row>
    <row r="341" spans="2:2" x14ac:dyDescent="0.25">
      <c r="B341" s="47" t="s">
        <v>326</v>
      </c>
    </row>
    <row r="342" spans="2:2" x14ac:dyDescent="0.25">
      <c r="B342" s="47" t="s">
        <v>330</v>
      </c>
    </row>
    <row r="343" spans="2:2" x14ac:dyDescent="0.25">
      <c r="B343" s="47" t="s">
        <v>320</v>
      </c>
    </row>
    <row r="344" spans="2:2" x14ac:dyDescent="0.25">
      <c r="B344" s="47" t="s">
        <v>326</v>
      </c>
    </row>
    <row r="345" spans="2:2" x14ac:dyDescent="0.25">
      <c r="B345" s="47" t="s">
        <v>326</v>
      </c>
    </row>
    <row r="346" spans="2:2" x14ac:dyDescent="0.25">
      <c r="B346" s="47" t="s">
        <v>326</v>
      </c>
    </row>
    <row r="347" spans="2:2" x14ac:dyDescent="0.25">
      <c r="B347" s="47" t="s">
        <v>320</v>
      </c>
    </row>
    <row r="348" spans="2:2" x14ac:dyDescent="0.25">
      <c r="B348" s="47" t="s">
        <v>335</v>
      </c>
    </row>
    <row r="349" spans="2:2" x14ac:dyDescent="0.25">
      <c r="B349" s="47" t="s">
        <v>320</v>
      </c>
    </row>
    <row r="350" spans="2:2" x14ac:dyDescent="0.25">
      <c r="B350" s="47" t="s">
        <v>320</v>
      </c>
    </row>
    <row r="351" spans="2:2" x14ac:dyDescent="0.25">
      <c r="B351" s="47" t="s">
        <v>320</v>
      </c>
    </row>
    <row r="352" spans="2:2" x14ac:dyDescent="0.25">
      <c r="B352" s="47" t="s">
        <v>320</v>
      </c>
    </row>
    <row r="353" spans="2:2" x14ac:dyDescent="0.25">
      <c r="B353" s="47" t="s">
        <v>320</v>
      </c>
    </row>
    <row r="354" spans="2:2" x14ac:dyDescent="0.25">
      <c r="B354" s="47" t="s">
        <v>330</v>
      </c>
    </row>
    <row r="355" spans="2:2" x14ac:dyDescent="0.25">
      <c r="B355" s="47" t="s">
        <v>326</v>
      </c>
    </row>
    <row r="356" spans="2:2" x14ac:dyDescent="0.25">
      <c r="B356" s="47" t="s">
        <v>332</v>
      </c>
    </row>
    <row r="357" spans="2:2" x14ac:dyDescent="0.25">
      <c r="B357" s="47" t="s">
        <v>338</v>
      </c>
    </row>
    <row r="358" spans="2:2" x14ac:dyDescent="0.25">
      <c r="B358" s="47" t="s">
        <v>320</v>
      </c>
    </row>
    <row r="359" spans="2:2" x14ac:dyDescent="0.25">
      <c r="B359" s="47" t="s">
        <v>326</v>
      </c>
    </row>
    <row r="360" spans="2:2" x14ac:dyDescent="0.25">
      <c r="B360" s="47" t="s">
        <v>320</v>
      </c>
    </row>
    <row r="361" spans="2:2" x14ac:dyDescent="0.25">
      <c r="B361" s="47" t="s">
        <v>320</v>
      </c>
    </row>
    <row r="362" spans="2:2" x14ac:dyDescent="0.25">
      <c r="B362" s="47" t="s">
        <v>338</v>
      </c>
    </row>
    <row r="363" spans="2:2" x14ac:dyDescent="0.25">
      <c r="B363" s="47" t="s">
        <v>320</v>
      </c>
    </row>
    <row r="364" spans="2:2" x14ac:dyDescent="0.25">
      <c r="B364" s="47" t="s">
        <v>320</v>
      </c>
    </row>
    <row r="365" spans="2:2" x14ac:dyDescent="0.25">
      <c r="B365" s="47" t="s">
        <v>330</v>
      </c>
    </row>
    <row r="366" spans="2:2" x14ac:dyDescent="0.25">
      <c r="B366" s="47" t="s">
        <v>320</v>
      </c>
    </row>
    <row r="367" spans="2:2" x14ac:dyDescent="0.25">
      <c r="B367" s="47" t="s">
        <v>330</v>
      </c>
    </row>
    <row r="368" spans="2:2" x14ac:dyDescent="0.25">
      <c r="B368" s="47" t="s">
        <v>335</v>
      </c>
    </row>
    <row r="369" spans="2:2" x14ac:dyDescent="0.25">
      <c r="B369" s="47" t="s">
        <v>320</v>
      </c>
    </row>
    <row r="370" spans="2:2" x14ac:dyDescent="0.25">
      <c r="B370" s="47" t="s">
        <v>337</v>
      </c>
    </row>
    <row r="371" spans="2:2" x14ac:dyDescent="0.25">
      <c r="B371" s="47" t="s">
        <v>330</v>
      </c>
    </row>
    <row r="372" spans="2:2" x14ac:dyDescent="0.25">
      <c r="B372" s="47" t="s">
        <v>326</v>
      </c>
    </row>
    <row r="373" spans="2:2" x14ac:dyDescent="0.25">
      <c r="B373" s="47" t="s">
        <v>330</v>
      </c>
    </row>
    <row r="374" spans="2:2" x14ac:dyDescent="0.25">
      <c r="B374" s="47" t="s">
        <v>337</v>
      </c>
    </row>
    <row r="375" spans="2:2" x14ac:dyDescent="0.25">
      <c r="B375" s="47" t="s">
        <v>320</v>
      </c>
    </row>
    <row r="376" spans="2:2" x14ac:dyDescent="0.25">
      <c r="B376" s="47" t="s">
        <v>337</v>
      </c>
    </row>
    <row r="377" spans="2:2" x14ac:dyDescent="0.25">
      <c r="B377" s="47" t="s">
        <v>330</v>
      </c>
    </row>
    <row r="378" spans="2:2" x14ac:dyDescent="0.25">
      <c r="B378" s="47" t="s">
        <v>326</v>
      </c>
    </row>
    <row r="379" spans="2:2" x14ac:dyDescent="0.25">
      <c r="B379" s="47" t="s">
        <v>320</v>
      </c>
    </row>
    <row r="380" spans="2:2" x14ac:dyDescent="0.25">
      <c r="B380" s="47" t="s">
        <v>326</v>
      </c>
    </row>
    <row r="381" spans="2:2" x14ac:dyDescent="0.25">
      <c r="B381" s="47" t="s">
        <v>320</v>
      </c>
    </row>
    <row r="382" spans="2:2" x14ac:dyDescent="0.25">
      <c r="B382" s="47" t="s">
        <v>330</v>
      </c>
    </row>
    <row r="383" spans="2:2" x14ac:dyDescent="0.25">
      <c r="B383" s="47" t="s">
        <v>337</v>
      </c>
    </row>
    <row r="384" spans="2:2" x14ac:dyDescent="0.25">
      <c r="B384" s="47" t="s">
        <v>330</v>
      </c>
    </row>
    <row r="385" spans="2:2" x14ac:dyDescent="0.25">
      <c r="B385" s="47" t="s">
        <v>330</v>
      </c>
    </row>
    <row r="386" spans="2:2" x14ac:dyDescent="0.25">
      <c r="B386" s="47" t="s">
        <v>320</v>
      </c>
    </row>
    <row r="387" spans="2:2" x14ac:dyDescent="0.25">
      <c r="B387" s="47" t="s">
        <v>320</v>
      </c>
    </row>
    <row r="388" spans="2:2" x14ac:dyDescent="0.25">
      <c r="B388" s="47" t="s">
        <v>326</v>
      </c>
    </row>
    <row r="389" spans="2:2" x14ac:dyDescent="0.25">
      <c r="B389" s="47" t="s">
        <v>326</v>
      </c>
    </row>
    <row r="390" spans="2:2" x14ac:dyDescent="0.25">
      <c r="B390" s="47" t="s">
        <v>320</v>
      </c>
    </row>
    <row r="391" spans="2:2" x14ac:dyDescent="0.25">
      <c r="B391" s="47" t="s">
        <v>320</v>
      </c>
    </row>
    <row r="392" spans="2:2" x14ac:dyDescent="0.25">
      <c r="B392" s="47" t="s">
        <v>335</v>
      </c>
    </row>
    <row r="393" spans="2:2" x14ac:dyDescent="0.25">
      <c r="B393" s="47" t="s">
        <v>330</v>
      </c>
    </row>
    <row r="394" spans="2:2" x14ac:dyDescent="0.25">
      <c r="B394" s="47" t="s">
        <v>330</v>
      </c>
    </row>
    <row r="395" spans="2:2" x14ac:dyDescent="0.25">
      <c r="B395" s="47" t="s">
        <v>330</v>
      </c>
    </row>
    <row r="396" spans="2:2" x14ac:dyDescent="0.25">
      <c r="B396" s="47" t="s">
        <v>326</v>
      </c>
    </row>
    <row r="397" spans="2:2" x14ac:dyDescent="0.25">
      <c r="B397" s="47" t="s">
        <v>320</v>
      </c>
    </row>
    <row r="398" spans="2:2" x14ac:dyDescent="0.25">
      <c r="B398" s="47" t="s">
        <v>332</v>
      </c>
    </row>
    <row r="399" spans="2:2" x14ac:dyDescent="0.25">
      <c r="B399" s="47" t="s">
        <v>335</v>
      </c>
    </row>
    <row r="400" spans="2:2" x14ac:dyDescent="0.25">
      <c r="B400" s="47" t="s">
        <v>335</v>
      </c>
    </row>
    <row r="401" spans="2:2" x14ac:dyDescent="0.25">
      <c r="B401" s="47" t="s">
        <v>330</v>
      </c>
    </row>
    <row r="402" spans="2:2" x14ac:dyDescent="0.25">
      <c r="B402" s="47" t="s">
        <v>337</v>
      </c>
    </row>
    <row r="403" spans="2:2" x14ac:dyDescent="0.25">
      <c r="B403" s="47" t="s">
        <v>337</v>
      </c>
    </row>
    <row r="404" spans="2:2" x14ac:dyDescent="0.25">
      <c r="B404" s="47" t="s">
        <v>342</v>
      </c>
    </row>
    <row r="405" spans="2:2" x14ac:dyDescent="0.25">
      <c r="B405" s="47" t="s">
        <v>326</v>
      </c>
    </row>
    <row r="406" spans="2:2" x14ac:dyDescent="0.25">
      <c r="B406" s="47" t="s">
        <v>335</v>
      </c>
    </row>
    <row r="407" spans="2:2" x14ac:dyDescent="0.25">
      <c r="B407" s="47" t="s">
        <v>326</v>
      </c>
    </row>
    <row r="408" spans="2:2" x14ac:dyDescent="0.25">
      <c r="B408" s="47" t="s">
        <v>330</v>
      </c>
    </row>
    <row r="409" spans="2:2" x14ac:dyDescent="0.25">
      <c r="B409" s="47" t="s">
        <v>332</v>
      </c>
    </row>
    <row r="410" spans="2:2" x14ac:dyDescent="0.25">
      <c r="B410" s="47" t="s">
        <v>337</v>
      </c>
    </row>
    <row r="411" spans="2:2" x14ac:dyDescent="0.25">
      <c r="B411" s="47" t="s">
        <v>330</v>
      </c>
    </row>
    <row r="412" spans="2:2" x14ac:dyDescent="0.25">
      <c r="B412" s="47" t="s">
        <v>326</v>
      </c>
    </row>
    <row r="413" spans="2:2" x14ac:dyDescent="0.25">
      <c r="B413" s="47" t="s">
        <v>326</v>
      </c>
    </row>
    <row r="414" spans="2:2" x14ac:dyDescent="0.25">
      <c r="B414" s="47" t="s">
        <v>337</v>
      </c>
    </row>
    <row r="415" spans="2:2" x14ac:dyDescent="0.25">
      <c r="B415" s="47" t="s">
        <v>330</v>
      </c>
    </row>
    <row r="416" spans="2:2" x14ac:dyDescent="0.25">
      <c r="B416" s="47" t="s">
        <v>320</v>
      </c>
    </row>
    <row r="417" spans="2:2" x14ac:dyDescent="0.25">
      <c r="B417" s="47" t="s">
        <v>326</v>
      </c>
    </row>
    <row r="418" spans="2:2" x14ac:dyDescent="0.25">
      <c r="B418" s="47" t="s">
        <v>330</v>
      </c>
    </row>
    <row r="419" spans="2:2" x14ac:dyDescent="0.25">
      <c r="B419" s="47" t="s">
        <v>326</v>
      </c>
    </row>
    <row r="420" spans="2:2" x14ac:dyDescent="0.25">
      <c r="B420" s="47" t="s">
        <v>337</v>
      </c>
    </row>
    <row r="421" spans="2:2" x14ac:dyDescent="0.25">
      <c r="B421" s="47" t="s">
        <v>337</v>
      </c>
    </row>
    <row r="422" spans="2:2" x14ac:dyDescent="0.25">
      <c r="B422" s="47" t="s">
        <v>332</v>
      </c>
    </row>
    <row r="423" spans="2:2" x14ac:dyDescent="0.25">
      <c r="B423" s="47" t="s">
        <v>330</v>
      </c>
    </row>
    <row r="424" spans="2:2" x14ac:dyDescent="0.25">
      <c r="B424" s="47" t="s">
        <v>330</v>
      </c>
    </row>
    <row r="425" spans="2:2" x14ac:dyDescent="0.25">
      <c r="B425" s="47" t="s">
        <v>320</v>
      </c>
    </row>
    <row r="426" spans="2:2" x14ac:dyDescent="0.25">
      <c r="B426" s="47" t="s">
        <v>326</v>
      </c>
    </row>
    <row r="427" spans="2:2" x14ac:dyDescent="0.25">
      <c r="B427" s="47" t="s">
        <v>330</v>
      </c>
    </row>
    <row r="428" spans="2:2" x14ac:dyDescent="0.25">
      <c r="B428" s="47" t="s">
        <v>330</v>
      </c>
    </row>
    <row r="429" spans="2:2" x14ac:dyDescent="0.25">
      <c r="B429" s="47" t="s">
        <v>330</v>
      </c>
    </row>
  </sheetData>
  <sortState ref="D5:E14">
    <sortCondition descending="1" ref="E5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J476"/>
  <sheetViews>
    <sheetView workbookViewId="0"/>
  </sheetViews>
  <sheetFormatPr defaultColWidth="8.85546875" defaultRowHeight="15" x14ac:dyDescent="0.25"/>
  <sheetData>
    <row r="2" spans="2:10" x14ac:dyDescent="0.25">
      <c r="B2" s="5" t="s">
        <v>291</v>
      </c>
      <c r="D2" s="45"/>
      <c r="F2" s="45"/>
      <c r="G2" s="45"/>
    </row>
    <row r="3" spans="2:10" ht="15.75" thickBot="1" x14ac:dyDescent="0.3">
      <c r="D3" s="45"/>
      <c r="F3" s="45"/>
      <c r="G3" s="45"/>
    </row>
    <row r="4" spans="2:10" ht="15.75" thickBot="1" x14ac:dyDescent="0.3">
      <c r="B4" s="6" t="s">
        <v>292</v>
      </c>
      <c r="C4" s="6" t="s">
        <v>296</v>
      </c>
      <c r="D4" s="47"/>
      <c r="E4" s="70" t="s">
        <v>925</v>
      </c>
      <c r="F4" s="69">
        <f>MIN(C5:C476)</f>
        <v>15.08</v>
      </c>
      <c r="G4" s="47"/>
      <c r="I4" s="75" t="s">
        <v>928</v>
      </c>
      <c r="J4" s="75" t="s">
        <v>344</v>
      </c>
    </row>
    <row r="5" spans="2:10" ht="15.75" thickTop="1" x14ac:dyDescent="0.25">
      <c r="B5">
        <v>10001</v>
      </c>
      <c r="C5" s="42">
        <v>20.190000000000001</v>
      </c>
      <c r="D5" s="47"/>
      <c r="E5" s="70" t="s">
        <v>926</v>
      </c>
      <c r="F5" s="69">
        <f>MAX(C5:C476)</f>
        <v>247.14</v>
      </c>
      <c r="G5" s="47"/>
      <c r="I5" s="72">
        <v>0</v>
      </c>
      <c r="J5" s="73">
        <v>0</v>
      </c>
    </row>
    <row r="6" spans="2:10" x14ac:dyDescent="0.25">
      <c r="B6">
        <v>10002</v>
      </c>
      <c r="C6" s="42">
        <v>17.850000000000001</v>
      </c>
      <c r="D6" s="47"/>
      <c r="E6" s="48"/>
      <c r="F6" s="47"/>
      <c r="G6" s="47"/>
      <c r="I6" s="72">
        <v>25</v>
      </c>
      <c r="J6" s="73">
        <v>419</v>
      </c>
    </row>
    <row r="7" spans="2:10" x14ac:dyDescent="0.25">
      <c r="B7">
        <v>10003</v>
      </c>
      <c r="C7" s="42">
        <v>23.98</v>
      </c>
      <c r="D7" s="47"/>
      <c r="E7" s="48"/>
      <c r="F7" s="54" t="s">
        <v>927</v>
      </c>
      <c r="G7" s="47"/>
      <c r="I7" s="72">
        <v>50</v>
      </c>
      <c r="J7" s="73">
        <v>0</v>
      </c>
    </row>
    <row r="8" spans="2:10" x14ac:dyDescent="0.25">
      <c r="B8">
        <v>10004</v>
      </c>
      <c r="C8" s="42">
        <v>23.51</v>
      </c>
      <c r="D8" s="47"/>
      <c r="E8" s="48"/>
      <c r="F8" s="71">
        <v>0</v>
      </c>
      <c r="G8" s="47"/>
      <c r="I8" s="72">
        <v>75</v>
      </c>
      <c r="J8" s="73">
        <v>0</v>
      </c>
    </row>
    <row r="9" spans="2:10" x14ac:dyDescent="0.25">
      <c r="B9">
        <v>10005</v>
      </c>
      <c r="C9" s="42">
        <v>15.33</v>
      </c>
      <c r="D9" s="47"/>
      <c r="E9" s="48"/>
      <c r="F9" s="71">
        <v>25</v>
      </c>
      <c r="G9" s="47"/>
      <c r="I9" s="72">
        <v>100</v>
      </c>
      <c r="J9" s="73">
        <v>0</v>
      </c>
    </row>
    <row r="10" spans="2:10" x14ac:dyDescent="0.25">
      <c r="B10">
        <v>10006</v>
      </c>
      <c r="C10" s="42">
        <v>17.3</v>
      </c>
      <c r="D10" s="47"/>
      <c r="E10" s="48"/>
      <c r="F10" s="71">
        <v>50</v>
      </c>
      <c r="G10" s="47"/>
      <c r="I10" s="72">
        <v>125</v>
      </c>
      <c r="J10" s="73">
        <v>0</v>
      </c>
    </row>
    <row r="11" spans="2:10" x14ac:dyDescent="0.25">
      <c r="B11">
        <v>10007</v>
      </c>
      <c r="C11" s="42">
        <v>177.72</v>
      </c>
      <c r="D11" s="47"/>
      <c r="E11" s="48"/>
      <c r="F11" s="71">
        <v>75</v>
      </c>
      <c r="G11" s="47"/>
      <c r="I11" s="72">
        <v>150</v>
      </c>
      <c r="J11" s="73">
        <v>0</v>
      </c>
    </row>
    <row r="12" spans="2:10" x14ac:dyDescent="0.25">
      <c r="B12">
        <v>10008</v>
      </c>
      <c r="C12" s="42">
        <v>21.76</v>
      </c>
      <c r="D12" s="47"/>
      <c r="E12" s="48"/>
      <c r="F12" s="71">
        <v>100</v>
      </c>
      <c r="G12" s="47"/>
      <c r="I12" s="72">
        <v>175</v>
      </c>
      <c r="J12" s="73">
        <v>17</v>
      </c>
    </row>
    <row r="13" spans="2:10" x14ac:dyDescent="0.25">
      <c r="B13">
        <v>10009</v>
      </c>
      <c r="C13" s="42">
        <v>15.92</v>
      </c>
      <c r="D13" s="47"/>
      <c r="E13" s="48"/>
      <c r="F13" s="71">
        <v>125</v>
      </c>
      <c r="G13" s="47"/>
      <c r="I13" s="72">
        <v>200</v>
      </c>
      <c r="J13" s="73">
        <v>10</v>
      </c>
    </row>
    <row r="14" spans="2:10" x14ac:dyDescent="0.25">
      <c r="B14">
        <v>10010</v>
      </c>
      <c r="C14" s="42">
        <v>23.39</v>
      </c>
      <c r="D14" s="47"/>
      <c r="E14" s="48"/>
      <c r="F14" s="71">
        <v>150</v>
      </c>
      <c r="G14" s="47"/>
      <c r="I14" s="72">
        <v>225</v>
      </c>
      <c r="J14" s="73">
        <v>12</v>
      </c>
    </row>
    <row r="15" spans="2:10" x14ac:dyDescent="0.25">
      <c r="B15">
        <v>10011</v>
      </c>
      <c r="C15" s="42">
        <v>24.45</v>
      </c>
      <c r="D15" s="47"/>
      <c r="E15" s="48"/>
      <c r="F15" s="71">
        <v>175</v>
      </c>
      <c r="G15" s="47"/>
      <c r="I15" s="72">
        <v>250</v>
      </c>
      <c r="J15" s="73">
        <v>14</v>
      </c>
    </row>
    <row r="16" spans="2:10" ht="15.75" thickBot="1" x14ac:dyDescent="0.3">
      <c r="B16">
        <v>10012</v>
      </c>
      <c r="C16" s="42">
        <v>20.39</v>
      </c>
      <c r="D16" s="47"/>
      <c r="E16" s="48"/>
      <c r="F16" s="71">
        <v>200</v>
      </c>
      <c r="G16" s="47"/>
      <c r="I16" s="74" t="s">
        <v>929</v>
      </c>
      <c r="J16" s="74">
        <v>0</v>
      </c>
    </row>
    <row r="17" spans="2:7" x14ac:dyDescent="0.25">
      <c r="B17">
        <v>10013</v>
      </c>
      <c r="C17" s="42">
        <v>19.54</v>
      </c>
      <c r="D17" s="47"/>
      <c r="E17" s="48"/>
      <c r="F17" s="71">
        <v>225</v>
      </c>
      <c r="G17" s="47"/>
    </row>
    <row r="18" spans="2:7" x14ac:dyDescent="0.25">
      <c r="B18">
        <v>10014</v>
      </c>
      <c r="C18" s="42">
        <v>151.66999999999999</v>
      </c>
      <c r="D18" s="47"/>
      <c r="E18" s="48"/>
      <c r="F18" s="71">
        <v>250</v>
      </c>
      <c r="G18" s="47"/>
    </row>
    <row r="19" spans="2:7" x14ac:dyDescent="0.25">
      <c r="B19">
        <v>10015</v>
      </c>
      <c r="C19" s="42">
        <v>21.01</v>
      </c>
      <c r="D19" s="47"/>
      <c r="E19" s="48"/>
      <c r="F19" s="47"/>
      <c r="G19" s="47"/>
    </row>
    <row r="20" spans="2:7" x14ac:dyDescent="0.25">
      <c r="B20">
        <v>10016</v>
      </c>
      <c r="C20" s="42">
        <v>22.91</v>
      </c>
      <c r="D20" s="47"/>
      <c r="E20" s="48"/>
      <c r="F20" s="47"/>
      <c r="G20" s="47"/>
    </row>
    <row r="21" spans="2:7" x14ac:dyDescent="0.25">
      <c r="B21">
        <v>10017</v>
      </c>
      <c r="C21" s="42">
        <v>19.510000000000002</v>
      </c>
      <c r="D21" s="47"/>
      <c r="E21" s="48"/>
      <c r="F21" s="47"/>
      <c r="G21" s="47"/>
    </row>
    <row r="22" spans="2:7" x14ac:dyDescent="0.25">
      <c r="B22">
        <v>10018</v>
      </c>
      <c r="C22" s="42">
        <v>20.16</v>
      </c>
      <c r="D22" s="47"/>
      <c r="E22" s="48"/>
      <c r="F22" s="47"/>
      <c r="G22" s="47"/>
    </row>
    <row r="23" spans="2:7" x14ac:dyDescent="0.25">
      <c r="B23">
        <v>10019</v>
      </c>
      <c r="C23" s="42">
        <v>17.53</v>
      </c>
      <c r="D23" s="47"/>
      <c r="E23" s="48"/>
      <c r="F23" s="47"/>
      <c r="G23" s="47"/>
    </row>
    <row r="24" spans="2:7" x14ac:dyDescent="0.25">
      <c r="B24">
        <v>10020</v>
      </c>
      <c r="C24" s="42">
        <v>17.739999999999998</v>
      </c>
      <c r="D24" s="47"/>
      <c r="E24" s="48"/>
      <c r="F24" s="47"/>
      <c r="G24" s="47"/>
    </row>
    <row r="25" spans="2:7" x14ac:dyDescent="0.25">
      <c r="B25">
        <v>10021</v>
      </c>
      <c r="C25" s="42">
        <v>17.16</v>
      </c>
      <c r="D25" s="47"/>
      <c r="E25" s="48"/>
      <c r="F25" s="47"/>
      <c r="G25" s="47"/>
    </row>
    <row r="26" spans="2:7" x14ac:dyDescent="0.25">
      <c r="B26">
        <v>10022</v>
      </c>
      <c r="C26" s="42">
        <v>205.58</v>
      </c>
      <c r="D26" s="47"/>
      <c r="E26" s="48"/>
      <c r="F26" s="47"/>
      <c r="G26" s="47"/>
    </row>
    <row r="27" spans="2:7" x14ac:dyDescent="0.25">
      <c r="B27">
        <v>10023</v>
      </c>
      <c r="C27" s="42">
        <v>18.12</v>
      </c>
      <c r="D27" s="47"/>
      <c r="E27" s="48"/>
      <c r="F27" s="47"/>
      <c r="G27" s="47"/>
    </row>
    <row r="28" spans="2:7" x14ac:dyDescent="0.25">
      <c r="B28">
        <v>10024</v>
      </c>
      <c r="C28" s="42">
        <v>20.04</v>
      </c>
      <c r="D28" s="47"/>
      <c r="E28" s="48"/>
      <c r="F28" s="47"/>
      <c r="G28" s="47"/>
    </row>
    <row r="29" spans="2:7" x14ac:dyDescent="0.25">
      <c r="B29">
        <v>10025</v>
      </c>
      <c r="C29" s="42">
        <v>23.21</v>
      </c>
      <c r="D29" s="47"/>
      <c r="E29" s="48"/>
      <c r="F29" s="47"/>
      <c r="G29" s="47"/>
    </row>
    <row r="30" spans="2:7" x14ac:dyDescent="0.25">
      <c r="B30">
        <v>10026</v>
      </c>
      <c r="C30" s="42">
        <v>22.79</v>
      </c>
      <c r="D30" s="47"/>
      <c r="E30" s="48"/>
      <c r="F30" s="47"/>
      <c r="G30" s="47"/>
    </row>
    <row r="31" spans="2:7" x14ac:dyDescent="0.25">
      <c r="B31">
        <v>10027</v>
      </c>
      <c r="C31" s="42">
        <v>16.91</v>
      </c>
      <c r="D31" s="47"/>
      <c r="E31" s="48"/>
      <c r="F31" s="47"/>
      <c r="G31" s="47"/>
    </row>
    <row r="32" spans="2:7" x14ac:dyDescent="0.25">
      <c r="B32">
        <v>10028</v>
      </c>
      <c r="C32" s="42">
        <v>20.22</v>
      </c>
      <c r="D32" s="47"/>
      <c r="E32" s="48"/>
      <c r="F32" s="47"/>
      <c r="G32" s="47"/>
    </row>
    <row r="33" spans="2:7" x14ac:dyDescent="0.25">
      <c r="B33">
        <v>10029</v>
      </c>
      <c r="C33" s="42">
        <v>18.36</v>
      </c>
      <c r="D33" s="47"/>
      <c r="E33" s="48"/>
      <c r="F33" s="47"/>
      <c r="G33" s="47"/>
    </row>
    <row r="34" spans="2:7" x14ac:dyDescent="0.25">
      <c r="B34">
        <v>10030</v>
      </c>
      <c r="C34" s="42">
        <v>206.8</v>
      </c>
      <c r="D34" s="47"/>
      <c r="E34" s="48"/>
      <c r="F34" s="47"/>
      <c r="G34" s="47"/>
    </row>
    <row r="35" spans="2:7" x14ac:dyDescent="0.25">
      <c r="B35">
        <v>10031</v>
      </c>
      <c r="C35" s="42">
        <v>17.95</v>
      </c>
      <c r="D35" s="47"/>
      <c r="E35" s="48"/>
      <c r="F35" s="47"/>
      <c r="G35" s="47"/>
    </row>
    <row r="36" spans="2:7" x14ac:dyDescent="0.25">
      <c r="B36">
        <v>10032</v>
      </c>
      <c r="C36" s="42">
        <v>18.29</v>
      </c>
      <c r="D36" s="47"/>
      <c r="E36" s="48"/>
      <c r="F36" s="47"/>
      <c r="G36" s="47"/>
    </row>
    <row r="37" spans="2:7" x14ac:dyDescent="0.25">
      <c r="B37">
        <v>10033</v>
      </c>
      <c r="C37" s="42">
        <v>18.55</v>
      </c>
      <c r="D37" s="47"/>
      <c r="E37" s="48"/>
      <c r="F37" s="47"/>
      <c r="G37" s="47"/>
    </row>
    <row r="38" spans="2:7" x14ac:dyDescent="0.25">
      <c r="B38">
        <v>10034</v>
      </c>
      <c r="C38" s="42">
        <v>18.82</v>
      </c>
      <c r="D38" s="47"/>
      <c r="E38" s="48"/>
      <c r="F38" s="47"/>
      <c r="G38" s="47"/>
    </row>
    <row r="39" spans="2:7" x14ac:dyDescent="0.25">
      <c r="B39">
        <v>10035</v>
      </c>
      <c r="C39" s="42">
        <v>16.350000000000001</v>
      </c>
      <c r="D39" s="47"/>
      <c r="E39" s="48"/>
      <c r="F39" s="47"/>
      <c r="G39" s="47"/>
    </row>
    <row r="40" spans="2:7" x14ac:dyDescent="0.25">
      <c r="B40">
        <v>10036</v>
      </c>
      <c r="C40" s="42">
        <v>16.3</v>
      </c>
      <c r="D40" s="47"/>
      <c r="E40" s="48"/>
      <c r="F40" s="47"/>
      <c r="G40" s="47"/>
    </row>
    <row r="41" spans="2:7" x14ac:dyDescent="0.25">
      <c r="B41">
        <v>10037</v>
      </c>
      <c r="C41" s="43">
        <v>217</v>
      </c>
      <c r="D41" s="47"/>
      <c r="E41" s="48"/>
      <c r="F41" s="47"/>
      <c r="G41" s="47"/>
    </row>
    <row r="42" spans="2:7" x14ac:dyDescent="0.25">
      <c r="B42">
        <v>10038</v>
      </c>
      <c r="C42" s="42">
        <v>16.149999999999999</v>
      </c>
      <c r="D42" s="47"/>
      <c r="E42" s="48"/>
      <c r="F42" s="47"/>
      <c r="G42" s="47"/>
    </row>
    <row r="43" spans="2:7" x14ac:dyDescent="0.25">
      <c r="B43">
        <v>10039</v>
      </c>
      <c r="C43" s="42">
        <v>18.78</v>
      </c>
      <c r="D43" s="47"/>
      <c r="E43" s="48"/>
      <c r="F43" s="47"/>
      <c r="G43" s="47"/>
    </row>
    <row r="44" spans="2:7" x14ac:dyDescent="0.25">
      <c r="B44">
        <v>10040</v>
      </c>
      <c r="C44" s="42">
        <v>150.99</v>
      </c>
      <c r="D44" s="47"/>
      <c r="E44" s="48"/>
      <c r="F44" s="47"/>
      <c r="G44" s="47"/>
    </row>
    <row r="45" spans="2:7" x14ac:dyDescent="0.25">
      <c r="B45">
        <v>10041</v>
      </c>
      <c r="C45" s="42">
        <v>21.39</v>
      </c>
      <c r="D45" s="47"/>
      <c r="E45" s="48"/>
      <c r="F45" s="47"/>
      <c r="G45" s="47"/>
    </row>
    <row r="46" spans="2:7" x14ac:dyDescent="0.25">
      <c r="B46">
        <v>10042</v>
      </c>
      <c r="C46" s="42">
        <v>16.600000000000001</v>
      </c>
      <c r="D46" s="47"/>
      <c r="E46" s="48"/>
      <c r="F46" s="47"/>
      <c r="G46" s="47"/>
    </row>
    <row r="47" spans="2:7" x14ac:dyDescent="0.25">
      <c r="B47">
        <v>10043</v>
      </c>
      <c r="C47" s="42">
        <v>23.81</v>
      </c>
      <c r="D47" s="47"/>
      <c r="E47" s="48"/>
      <c r="F47" s="47"/>
      <c r="G47" s="47"/>
    </row>
    <row r="48" spans="2:7" x14ac:dyDescent="0.25">
      <c r="B48">
        <v>10044</v>
      </c>
      <c r="C48" s="42">
        <v>15.87</v>
      </c>
      <c r="D48" s="47"/>
      <c r="E48" s="48"/>
      <c r="F48" s="47"/>
      <c r="G48" s="47"/>
    </row>
    <row r="49" spans="2:7" x14ac:dyDescent="0.25">
      <c r="B49">
        <v>10045</v>
      </c>
      <c r="C49" s="42">
        <v>20.82</v>
      </c>
      <c r="D49" s="47"/>
      <c r="E49" s="48"/>
      <c r="F49" s="47"/>
      <c r="G49" s="47"/>
    </row>
    <row r="50" spans="2:7" x14ac:dyDescent="0.25">
      <c r="B50">
        <v>10046</v>
      </c>
      <c r="C50" s="42">
        <v>21.15</v>
      </c>
      <c r="D50" s="47"/>
      <c r="E50" s="48"/>
      <c r="F50" s="47"/>
      <c r="G50" s="47"/>
    </row>
    <row r="51" spans="2:7" x14ac:dyDescent="0.25">
      <c r="B51">
        <v>10047</v>
      </c>
      <c r="C51" s="42">
        <v>19.66</v>
      </c>
      <c r="D51" s="47"/>
      <c r="E51" s="48"/>
      <c r="F51" s="47"/>
      <c r="G51" s="47"/>
    </row>
    <row r="52" spans="2:7" x14ac:dyDescent="0.25">
      <c r="B52">
        <v>10048</v>
      </c>
      <c r="C52" s="42">
        <v>21.02</v>
      </c>
      <c r="D52" s="47"/>
      <c r="E52" s="48"/>
      <c r="F52" s="47"/>
      <c r="G52" s="47"/>
    </row>
    <row r="53" spans="2:7" x14ac:dyDescent="0.25">
      <c r="B53">
        <v>10049</v>
      </c>
      <c r="C53" s="42">
        <v>23.13</v>
      </c>
      <c r="D53" s="47"/>
      <c r="E53" s="48"/>
      <c r="F53" s="47"/>
      <c r="G53" s="47"/>
    </row>
    <row r="54" spans="2:7" x14ac:dyDescent="0.25">
      <c r="B54">
        <v>10050</v>
      </c>
      <c r="C54" s="42">
        <v>15.17</v>
      </c>
      <c r="D54" s="47"/>
      <c r="E54" s="48"/>
      <c r="F54" s="47"/>
      <c r="G54" s="47"/>
    </row>
    <row r="55" spans="2:7" x14ac:dyDescent="0.25">
      <c r="B55">
        <v>10051</v>
      </c>
      <c r="C55" s="42">
        <v>209.51</v>
      </c>
      <c r="D55" s="47"/>
      <c r="E55" s="48"/>
      <c r="F55" s="47"/>
      <c r="G55" s="47"/>
    </row>
    <row r="56" spans="2:7" x14ac:dyDescent="0.25">
      <c r="B56">
        <v>10052</v>
      </c>
      <c r="C56" s="42">
        <v>16.03</v>
      </c>
      <c r="D56" s="47"/>
      <c r="E56" s="48"/>
      <c r="F56" s="47"/>
      <c r="G56" s="47"/>
    </row>
    <row r="57" spans="2:7" x14ac:dyDescent="0.25">
      <c r="B57">
        <v>10053</v>
      </c>
      <c r="C57" s="42">
        <v>16.170000000000002</v>
      </c>
      <c r="D57" s="47"/>
      <c r="E57" s="48"/>
      <c r="F57" s="47"/>
      <c r="G57" s="47"/>
    </row>
    <row r="58" spans="2:7" x14ac:dyDescent="0.25">
      <c r="B58">
        <v>10054</v>
      </c>
      <c r="C58" s="42">
        <v>18.37</v>
      </c>
      <c r="D58" s="47"/>
      <c r="E58" s="48"/>
      <c r="F58" s="47"/>
      <c r="G58" s="47"/>
    </row>
    <row r="59" spans="2:7" x14ac:dyDescent="0.25">
      <c r="B59">
        <v>10055</v>
      </c>
      <c r="C59" s="42">
        <v>15.96</v>
      </c>
      <c r="D59" s="47"/>
      <c r="E59" s="48"/>
      <c r="F59" s="47"/>
      <c r="G59" s="47"/>
    </row>
    <row r="60" spans="2:7" x14ac:dyDescent="0.25">
      <c r="B60">
        <v>10056</v>
      </c>
      <c r="C60" s="42">
        <v>19.29</v>
      </c>
      <c r="D60" s="47"/>
      <c r="E60" s="48"/>
      <c r="F60" s="47"/>
      <c r="G60" s="47"/>
    </row>
    <row r="61" spans="2:7" x14ac:dyDescent="0.25">
      <c r="B61">
        <v>10057</v>
      </c>
      <c r="C61" s="42">
        <v>16.489999999999998</v>
      </c>
      <c r="D61" s="47"/>
      <c r="E61" s="48"/>
      <c r="F61" s="47"/>
      <c r="G61" s="47"/>
    </row>
    <row r="62" spans="2:7" x14ac:dyDescent="0.25">
      <c r="B62">
        <v>10058</v>
      </c>
      <c r="C62" s="42">
        <v>18.12</v>
      </c>
      <c r="D62" s="47"/>
      <c r="E62" s="48"/>
      <c r="F62" s="47"/>
      <c r="G62" s="47"/>
    </row>
    <row r="63" spans="2:7" x14ac:dyDescent="0.25">
      <c r="B63">
        <v>10059</v>
      </c>
      <c r="C63" s="42">
        <v>18.22</v>
      </c>
      <c r="D63" s="47"/>
      <c r="E63" s="48"/>
      <c r="F63" s="47"/>
      <c r="G63" s="47"/>
    </row>
    <row r="64" spans="2:7" x14ac:dyDescent="0.25">
      <c r="B64">
        <v>10060</v>
      </c>
      <c r="C64" s="42">
        <v>18.32</v>
      </c>
      <c r="D64" s="47"/>
      <c r="E64" s="48"/>
      <c r="F64" s="47"/>
      <c r="G64" s="47"/>
    </row>
    <row r="65" spans="2:7" x14ac:dyDescent="0.25">
      <c r="B65">
        <v>10061</v>
      </c>
      <c r="C65" s="42">
        <v>23.77</v>
      </c>
      <c r="D65" s="47"/>
      <c r="E65" s="48"/>
      <c r="F65" s="47"/>
      <c r="G65" s="47"/>
    </row>
    <row r="66" spans="2:7" x14ac:dyDescent="0.25">
      <c r="B66">
        <v>10062</v>
      </c>
      <c r="C66" s="42">
        <v>24.35</v>
      </c>
      <c r="D66" s="47"/>
      <c r="E66" s="48"/>
      <c r="F66" s="47"/>
      <c r="G66" s="47"/>
    </row>
    <row r="67" spans="2:7" x14ac:dyDescent="0.25">
      <c r="B67">
        <v>10063</v>
      </c>
      <c r="C67" s="42">
        <v>20.13</v>
      </c>
      <c r="D67" s="47"/>
      <c r="E67" s="48"/>
      <c r="F67" s="47"/>
      <c r="G67" s="47"/>
    </row>
    <row r="68" spans="2:7" x14ac:dyDescent="0.25">
      <c r="B68">
        <v>10064</v>
      </c>
      <c r="C68" s="42">
        <v>20.77</v>
      </c>
      <c r="D68" s="47"/>
      <c r="E68" s="48"/>
      <c r="F68" s="47"/>
      <c r="G68" s="47"/>
    </row>
    <row r="69" spans="2:7" x14ac:dyDescent="0.25">
      <c r="B69">
        <v>10065</v>
      </c>
      <c r="C69" s="42">
        <v>16.98</v>
      </c>
      <c r="D69" s="47"/>
      <c r="E69" s="48"/>
      <c r="F69" s="47"/>
      <c r="G69" s="47"/>
    </row>
    <row r="70" spans="2:7" x14ac:dyDescent="0.25">
      <c r="B70">
        <v>10066</v>
      </c>
      <c r="C70" s="42">
        <v>19.399999999999999</v>
      </c>
      <c r="D70" s="47"/>
      <c r="E70" s="48"/>
      <c r="F70" s="47"/>
      <c r="G70" s="47"/>
    </row>
    <row r="71" spans="2:7" x14ac:dyDescent="0.25">
      <c r="B71">
        <v>10067</v>
      </c>
      <c r="C71" s="42">
        <v>23.49</v>
      </c>
      <c r="D71" s="47"/>
      <c r="E71" s="48"/>
      <c r="F71" s="47"/>
      <c r="G71" s="47"/>
    </row>
    <row r="72" spans="2:7" x14ac:dyDescent="0.25">
      <c r="B72">
        <v>10068</v>
      </c>
      <c r="C72" s="42">
        <v>15.58</v>
      </c>
      <c r="D72" s="47"/>
      <c r="E72" s="48"/>
      <c r="F72" s="47"/>
      <c r="G72" s="47"/>
    </row>
    <row r="73" spans="2:7" x14ac:dyDescent="0.25">
      <c r="B73">
        <v>10069</v>
      </c>
      <c r="C73" s="42">
        <v>21.94</v>
      </c>
      <c r="D73" s="47"/>
      <c r="E73" s="48"/>
      <c r="F73" s="47"/>
      <c r="G73" s="47"/>
    </row>
    <row r="74" spans="2:7" x14ac:dyDescent="0.25">
      <c r="B74">
        <v>10070</v>
      </c>
      <c r="C74" s="42">
        <v>229.73</v>
      </c>
      <c r="D74" s="47"/>
      <c r="E74" s="48"/>
      <c r="F74" s="47"/>
      <c r="G74" s="47"/>
    </row>
    <row r="75" spans="2:7" x14ac:dyDescent="0.25">
      <c r="B75">
        <v>10071</v>
      </c>
      <c r="C75" s="42">
        <v>16.059999999999999</v>
      </c>
      <c r="D75" s="47"/>
      <c r="E75" s="48"/>
      <c r="F75" s="47"/>
      <c r="G75" s="47"/>
    </row>
    <row r="76" spans="2:7" x14ac:dyDescent="0.25">
      <c r="B76">
        <v>10072</v>
      </c>
      <c r="C76" s="42">
        <v>22.21</v>
      </c>
      <c r="D76" s="47"/>
      <c r="E76" s="48"/>
      <c r="F76" s="47"/>
      <c r="G76" s="47"/>
    </row>
    <row r="77" spans="2:7" x14ac:dyDescent="0.25">
      <c r="B77">
        <v>10073</v>
      </c>
      <c r="C77" s="42">
        <v>21.58</v>
      </c>
      <c r="D77" s="47"/>
      <c r="E77" s="48"/>
      <c r="F77" s="47"/>
      <c r="G77" s="47"/>
    </row>
    <row r="78" spans="2:7" x14ac:dyDescent="0.25">
      <c r="B78">
        <v>10074</v>
      </c>
      <c r="C78" s="42">
        <v>16.09</v>
      </c>
      <c r="D78" s="47"/>
      <c r="E78" s="48"/>
      <c r="F78" s="47"/>
      <c r="G78" s="47"/>
    </row>
    <row r="79" spans="2:7" x14ac:dyDescent="0.25">
      <c r="B79">
        <v>10075</v>
      </c>
      <c r="C79" s="42">
        <v>16.100000000000001</v>
      </c>
      <c r="D79" s="47"/>
      <c r="E79" s="48"/>
      <c r="F79" s="47"/>
      <c r="G79" s="47"/>
    </row>
    <row r="80" spans="2:7" x14ac:dyDescent="0.25">
      <c r="B80">
        <v>10076</v>
      </c>
      <c r="C80" s="42">
        <v>15.95</v>
      </c>
      <c r="D80" s="47"/>
      <c r="E80" s="48"/>
      <c r="F80" s="47"/>
      <c r="G80" s="47"/>
    </row>
    <row r="81" spans="2:7" x14ac:dyDescent="0.25">
      <c r="B81">
        <v>10077</v>
      </c>
      <c r="C81" s="42">
        <v>17.77</v>
      </c>
      <c r="D81" s="47"/>
      <c r="E81" s="48"/>
      <c r="F81" s="47"/>
      <c r="G81" s="47"/>
    </row>
    <row r="82" spans="2:7" x14ac:dyDescent="0.25">
      <c r="B82">
        <v>10078</v>
      </c>
      <c r="C82" s="42">
        <v>19.3</v>
      </c>
      <c r="D82" s="47"/>
      <c r="E82" s="48"/>
      <c r="F82" s="47"/>
      <c r="G82" s="47"/>
    </row>
    <row r="83" spans="2:7" x14ac:dyDescent="0.25">
      <c r="B83">
        <v>10079</v>
      </c>
      <c r="C83" s="42">
        <v>21.75</v>
      </c>
      <c r="D83" s="47"/>
      <c r="E83" s="48"/>
      <c r="F83" s="47"/>
      <c r="G83" s="47"/>
    </row>
    <row r="84" spans="2:7" x14ac:dyDescent="0.25">
      <c r="B84">
        <v>10080</v>
      </c>
      <c r="C84" s="42">
        <v>20.51</v>
      </c>
      <c r="D84" s="47"/>
      <c r="E84" s="48"/>
      <c r="F84" s="47"/>
      <c r="G84" s="47"/>
    </row>
    <row r="85" spans="2:7" x14ac:dyDescent="0.25">
      <c r="B85">
        <v>10081</v>
      </c>
      <c r="C85" s="42">
        <v>16.14</v>
      </c>
      <c r="D85" s="47"/>
      <c r="E85" s="48"/>
      <c r="F85" s="47"/>
      <c r="G85" s="47"/>
    </row>
    <row r="86" spans="2:7" x14ac:dyDescent="0.25">
      <c r="B86">
        <v>10082</v>
      </c>
      <c r="C86" s="42">
        <v>157.76</v>
      </c>
      <c r="D86" s="47"/>
      <c r="E86" s="48"/>
      <c r="F86" s="47"/>
      <c r="G86" s="47"/>
    </row>
    <row r="87" spans="2:7" x14ac:dyDescent="0.25">
      <c r="B87">
        <v>10083</v>
      </c>
      <c r="C87" s="42">
        <v>21.55</v>
      </c>
      <c r="D87" s="47"/>
      <c r="E87" s="48"/>
      <c r="F87" s="47"/>
      <c r="G87" s="47"/>
    </row>
    <row r="88" spans="2:7" x14ac:dyDescent="0.25">
      <c r="B88">
        <v>10084</v>
      </c>
      <c r="C88" s="42">
        <v>21.85</v>
      </c>
      <c r="D88" s="47"/>
      <c r="E88" s="48"/>
      <c r="F88" s="47"/>
      <c r="G88" s="47"/>
    </row>
    <row r="89" spans="2:7" x14ac:dyDescent="0.25">
      <c r="B89">
        <v>10085</v>
      </c>
      <c r="C89" s="42">
        <v>21.7</v>
      </c>
      <c r="D89" s="47"/>
      <c r="E89" s="48"/>
      <c r="F89" s="47"/>
      <c r="G89" s="47"/>
    </row>
    <row r="90" spans="2:7" x14ac:dyDescent="0.25">
      <c r="B90">
        <v>10086</v>
      </c>
      <c r="C90" s="42">
        <v>20.309999999999999</v>
      </c>
      <c r="D90" s="47"/>
      <c r="E90" s="48"/>
      <c r="F90" s="47"/>
      <c r="G90" s="47"/>
    </row>
    <row r="91" spans="2:7" x14ac:dyDescent="0.25">
      <c r="B91">
        <v>10087</v>
      </c>
      <c r="C91" s="42">
        <v>23.62</v>
      </c>
      <c r="D91" s="47"/>
      <c r="E91" s="48"/>
      <c r="F91" s="47"/>
      <c r="G91" s="47"/>
    </row>
    <row r="92" spans="2:7" x14ac:dyDescent="0.25">
      <c r="B92">
        <v>10088</v>
      </c>
      <c r="C92" s="42">
        <v>216.37</v>
      </c>
      <c r="D92" s="47"/>
      <c r="E92" s="48"/>
      <c r="F92" s="47"/>
      <c r="G92" s="47"/>
    </row>
    <row r="93" spans="2:7" x14ac:dyDescent="0.25">
      <c r="B93">
        <v>10089</v>
      </c>
      <c r="C93" s="42">
        <v>21.99</v>
      </c>
      <c r="D93" s="47"/>
      <c r="E93" s="48"/>
      <c r="F93" s="47"/>
      <c r="G93" s="47"/>
    </row>
    <row r="94" spans="2:7" x14ac:dyDescent="0.25">
      <c r="B94">
        <v>10090</v>
      </c>
      <c r="C94" s="42">
        <v>18.2</v>
      </c>
      <c r="D94" s="47"/>
      <c r="E94" s="48"/>
      <c r="F94" s="47"/>
      <c r="G94" s="47"/>
    </row>
    <row r="95" spans="2:7" x14ac:dyDescent="0.25">
      <c r="B95">
        <v>10091</v>
      </c>
      <c r="C95" s="42">
        <v>17.309999999999999</v>
      </c>
      <c r="D95" s="47"/>
      <c r="E95" s="48"/>
      <c r="F95" s="47"/>
      <c r="G95" s="47"/>
    </row>
    <row r="96" spans="2:7" x14ac:dyDescent="0.25">
      <c r="B96">
        <v>10092</v>
      </c>
      <c r="C96" s="42">
        <v>23.94</v>
      </c>
      <c r="D96" s="47"/>
      <c r="E96" s="48"/>
      <c r="F96" s="47"/>
      <c r="G96" s="47"/>
    </row>
    <row r="97" spans="2:7" x14ac:dyDescent="0.25">
      <c r="B97">
        <v>10093</v>
      </c>
      <c r="C97" s="42">
        <v>174.25</v>
      </c>
      <c r="D97" s="47"/>
      <c r="E97" s="48"/>
      <c r="F97" s="47"/>
      <c r="G97" s="47"/>
    </row>
    <row r="98" spans="2:7" x14ac:dyDescent="0.25">
      <c r="B98">
        <v>10094</v>
      </c>
      <c r="C98" s="42">
        <v>20.260000000000002</v>
      </c>
      <c r="D98" s="47"/>
      <c r="E98" s="48"/>
      <c r="F98" s="47"/>
      <c r="G98" s="47"/>
    </row>
    <row r="99" spans="2:7" x14ac:dyDescent="0.25">
      <c r="B99">
        <v>10095</v>
      </c>
      <c r="C99" s="42">
        <v>18.73</v>
      </c>
      <c r="D99" s="47"/>
      <c r="E99" s="48"/>
      <c r="F99" s="47"/>
      <c r="G99" s="47"/>
    </row>
    <row r="100" spans="2:7" x14ac:dyDescent="0.25">
      <c r="B100">
        <v>10096</v>
      </c>
      <c r="C100" s="42">
        <v>22.88</v>
      </c>
      <c r="D100" s="47"/>
      <c r="E100" s="48"/>
      <c r="F100" s="47"/>
      <c r="G100" s="47"/>
    </row>
    <row r="101" spans="2:7" x14ac:dyDescent="0.25">
      <c r="B101">
        <v>10097</v>
      </c>
      <c r="C101" s="42">
        <v>19.149999999999999</v>
      </c>
      <c r="D101" s="47"/>
      <c r="E101" s="48"/>
      <c r="F101" s="47"/>
      <c r="G101" s="47"/>
    </row>
    <row r="102" spans="2:7" x14ac:dyDescent="0.25">
      <c r="B102">
        <v>10098</v>
      </c>
      <c r="C102" s="42">
        <v>15.33</v>
      </c>
      <c r="D102" s="47"/>
      <c r="E102" s="48"/>
      <c r="F102" s="47"/>
      <c r="G102" s="47"/>
    </row>
    <row r="103" spans="2:7" x14ac:dyDescent="0.25">
      <c r="B103">
        <v>10099</v>
      </c>
      <c r="C103" s="42">
        <v>20.82</v>
      </c>
      <c r="D103" s="47"/>
      <c r="E103" s="48"/>
      <c r="F103" s="47"/>
      <c r="G103" s="47"/>
    </row>
    <row r="104" spans="2:7" x14ac:dyDescent="0.25">
      <c r="B104">
        <v>10100</v>
      </c>
      <c r="C104" s="42">
        <v>20.61</v>
      </c>
      <c r="D104" s="47"/>
      <c r="E104" s="48"/>
      <c r="F104" s="47"/>
      <c r="G104" s="47"/>
    </row>
    <row r="105" spans="2:7" x14ac:dyDescent="0.25">
      <c r="B105">
        <v>10101</v>
      </c>
      <c r="C105" s="42">
        <v>16.43</v>
      </c>
      <c r="D105" s="47"/>
      <c r="E105" s="48"/>
      <c r="F105" s="47"/>
      <c r="G105" s="47"/>
    </row>
    <row r="106" spans="2:7" x14ac:dyDescent="0.25">
      <c r="B106">
        <v>10102</v>
      </c>
      <c r="C106" s="42">
        <v>21.1</v>
      </c>
      <c r="D106" s="47"/>
      <c r="E106" s="48"/>
      <c r="F106" s="47"/>
      <c r="G106" s="47"/>
    </row>
    <row r="107" spans="2:7" x14ac:dyDescent="0.25">
      <c r="B107">
        <v>10103</v>
      </c>
      <c r="C107" s="42">
        <v>21.64</v>
      </c>
      <c r="D107" s="47"/>
      <c r="E107" s="48"/>
      <c r="F107" s="47"/>
      <c r="G107" s="47"/>
    </row>
    <row r="108" spans="2:7" x14ac:dyDescent="0.25">
      <c r="B108">
        <v>10104</v>
      </c>
      <c r="C108" s="42">
        <v>18.059999999999999</v>
      </c>
      <c r="D108" s="47"/>
      <c r="E108" s="48"/>
      <c r="F108" s="47"/>
      <c r="G108" s="47"/>
    </row>
    <row r="109" spans="2:7" x14ac:dyDescent="0.25">
      <c r="B109">
        <v>10105</v>
      </c>
      <c r="C109" s="42">
        <v>19.350000000000001</v>
      </c>
      <c r="D109" s="47"/>
      <c r="E109" s="48"/>
      <c r="F109" s="47"/>
      <c r="G109" s="47"/>
    </row>
    <row r="110" spans="2:7" x14ac:dyDescent="0.25">
      <c r="B110">
        <v>10106</v>
      </c>
      <c r="C110" s="42">
        <v>23.7</v>
      </c>
      <c r="D110" s="47"/>
      <c r="E110" s="48"/>
      <c r="F110" s="47"/>
      <c r="G110" s="47"/>
    </row>
    <row r="111" spans="2:7" x14ac:dyDescent="0.25">
      <c r="B111">
        <v>10107</v>
      </c>
      <c r="C111" s="42">
        <v>18.93</v>
      </c>
      <c r="D111" s="47"/>
      <c r="E111" s="48"/>
      <c r="F111" s="47"/>
      <c r="G111" s="47"/>
    </row>
    <row r="112" spans="2:7" x14ac:dyDescent="0.25">
      <c r="B112">
        <v>10108</v>
      </c>
      <c r="C112" s="42">
        <v>16.829999999999998</v>
      </c>
      <c r="D112" s="47"/>
      <c r="E112" s="48"/>
      <c r="F112" s="47"/>
      <c r="G112" s="47"/>
    </row>
    <row r="113" spans="2:7" x14ac:dyDescent="0.25">
      <c r="B113">
        <v>10109</v>
      </c>
      <c r="C113" s="42">
        <v>22.19</v>
      </c>
      <c r="D113" s="47"/>
      <c r="E113" s="48"/>
      <c r="F113" s="47"/>
      <c r="G113" s="47"/>
    </row>
    <row r="114" spans="2:7" x14ac:dyDescent="0.25">
      <c r="B114">
        <v>10110</v>
      </c>
      <c r="C114" s="42">
        <v>23.9</v>
      </c>
      <c r="D114" s="47"/>
      <c r="E114" s="48"/>
      <c r="F114" s="47"/>
      <c r="G114" s="47"/>
    </row>
    <row r="115" spans="2:7" x14ac:dyDescent="0.25">
      <c r="B115">
        <v>10111</v>
      </c>
      <c r="C115" s="42">
        <v>17.47</v>
      </c>
      <c r="D115" s="47"/>
      <c r="E115" s="48"/>
      <c r="F115" s="47"/>
      <c r="G115" s="47"/>
    </row>
    <row r="116" spans="2:7" x14ac:dyDescent="0.25">
      <c r="B116">
        <v>10112</v>
      </c>
      <c r="C116" s="42">
        <v>209.37</v>
      </c>
      <c r="D116" s="47"/>
      <c r="E116" s="48"/>
      <c r="F116" s="47"/>
      <c r="G116" s="47"/>
    </row>
    <row r="117" spans="2:7" x14ac:dyDescent="0.25">
      <c r="B117">
        <v>10113</v>
      </c>
      <c r="C117" s="43">
        <v>18</v>
      </c>
      <c r="D117" s="47"/>
      <c r="E117" s="48"/>
      <c r="F117" s="47"/>
      <c r="G117" s="47"/>
    </row>
    <row r="118" spans="2:7" x14ac:dyDescent="0.25">
      <c r="B118">
        <v>10114</v>
      </c>
      <c r="C118" s="42">
        <v>22.83</v>
      </c>
      <c r="D118" s="47"/>
      <c r="E118" s="48"/>
      <c r="F118" s="47"/>
      <c r="G118" s="47"/>
    </row>
    <row r="119" spans="2:7" x14ac:dyDescent="0.25">
      <c r="B119">
        <v>10115</v>
      </c>
      <c r="C119" s="42">
        <v>20.309999999999999</v>
      </c>
      <c r="D119" s="47"/>
      <c r="E119" s="48"/>
      <c r="F119" s="47"/>
      <c r="G119" s="47"/>
    </row>
    <row r="120" spans="2:7" x14ac:dyDescent="0.25">
      <c r="B120">
        <v>10116</v>
      </c>
      <c r="C120" s="42">
        <v>22.06</v>
      </c>
      <c r="D120" s="47"/>
      <c r="E120" s="48"/>
      <c r="F120" s="47"/>
      <c r="G120" s="47"/>
    </row>
    <row r="121" spans="2:7" x14ac:dyDescent="0.25">
      <c r="B121">
        <v>10117</v>
      </c>
      <c r="C121" s="42">
        <v>15.22</v>
      </c>
      <c r="D121" s="47"/>
      <c r="E121" s="48"/>
      <c r="F121" s="47"/>
      <c r="G121" s="47"/>
    </row>
    <row r="122" spans="2:7" x14ac:dyDescent="0.25">
      <c r="B122">
        <v>10118</v>
      </c>
      <c r="C122" s="42">
        <v>20.6</v>
      </c>
      <c r="D122" s="47"/>
      <c r="E122" s="48"/>
      <c r="F122" s="47"/>
      <c r="G122" s="47"/>
    </row>
    <row r="123" spans="2:7" x14ac:dyDescent="0.25">
      <c r="B123">
        <v>10119</v>
      </c>
      <c r="C123" s="42">
        <v>18.25</v>
      </c>
      <c r="D123" s="47"/>
      <c r="E123" s="48"/>
      <c r="F123" s="47"/>
      <c r="G123" s="47"/>
    </row>
    <row r="124" spans="2:7" x14ac:dyDescent="0.25">
      <c r="B124">
        <v>10120</v>
      </c>
      <c r="C124" s="42">
        <v>174.18</v>
      </c>
      <c r="D124" s="47"/>
      <c r="E124" s="48"/>
      <c r="F124" s="47"/>
      <c r="G124" s="47"/>
    </row>
    <row r="125" spans="2:7" x14ac:dyDescent="0.25">
      <c r="B125">
        <v>10121</v>
      </c>
      <c r="C125" s="42">
        <v>19.579999999999998</v>
      </c>
      <c r="D125" s="47"/>
      <c r="E125" s="48"/>
      <c r="F125" s="47"/>
      <c r="G125" s="47"/>
    </row>
    <row r="126" spans="2:7" x14ac:dyDescent="0.25">
      <c r="B126">
        <v>10122</v>
      </c>
      <c r="C126" s="42">
        <v>17.91</v>
      </c>
      <c r="D126" s="47"/>
      <c r="E126" s="48"/>
      <c r="F126" s="47"/>
      <c r="G126" s="47"/>
    </row>
    <row r="127" spans="2:7" x14ac:dyDescent="0.25">
      <c r="B127">
        <v>10123</v>
      </c>
      <c r="C127" s="42">
        <v>22.9</v>
      </c>
      <c r="D127" s="47"/>
      <c r="E127" s="48"/>
      <c r="F127" s="47"/>
      <c r="G127" s="47"/>
    </row>
    <row r="128" spans="2:7" x14ac:dyDescent="0.25">
      <c r="B128">
        <v>10124</v>
      </c>
      <c r="C128" s="42">
        <v>22.26</v>
      </c>
      <c r="D128" s="47"/>
      <c r="E128" s="48"/>
      <c r="F128" s="47"/>
      <c r="G128" s="47"/>
    </row>
    <row r="129" spans="2:7" x14ac:dyDescent="0.25">
      <c r="B129">
        <v>10125</v>
      </c>
      <c r="C129" s="42">
        <v>19.04</v>
      </c>
      <c r="D129" s="47"/>
      <c r="E129" s="48"/>
      <c r="F129" s="47"/>
      <c r="G129" s="47"/>
    </row>
    <row r="130" spans="2:7" x14ac:dyDescent="0.25">
      <c r="B130">
        <v>10126</v>
      </c>
      <c r="C130" s="42">
        <v>17.420000000000002</v>
      </c>
      <c r="D130" s="47"/>
      <c r="E130" s="48"/>
      <c r="F130" s="47"/>
      <c r="G130" s="47"/>
    </row>
    <row r="131" spans="2:7" x14ac:dyDescent="0.25">
      <c r="B131">
        <v>10127</v>
      </c>
      <c r="C131" s="42">
        <v>18.54</v>
      </c>
      <c r="D131" s="47"/>
      <c r="E131" s="48"/>
      <c r="F131" s="47"/>
      <c r="G131" s="47"/>
    </row>
    <row r="132" spans="2:7" x14ac:dyDescent="0.25">
      <c r="B132">
        <v>10128</v>
      </c>
      <c r="C132" s="42">
        <v>19.739999999999998</v>
      </c>
      <c r="D132" s="47"/>
      <c r="E132" s="48"/>
      <c r="F132" s="47"/>
      <c r="G132" s="47"/>
    </row>
    <row r="133" spans="2:7" x14ac:dyDescent="0.25">
      <c r="B133">
        <v>10129</v>
      </c>
      <c r="C133" s="42">
        <v>22.03</v>
      </c>
      <c r="D133" s="47"/>
      <c r="E133" s="48"/>
      <c r="F133" s="47"/>
      <c r="G133" s="47"/>
    </row>
    <row r="134" spans="2:7" x14ac:dyDescent="0.25">
      <c r="B134">
        <v>10130</v>
      </c>
      <c r="C134" s="42">
        <v>236.49</v>
      </c>
      <c r="D134" s="47"/>
      <c r="E134" s="48"/>
      <c r="F134" s="47"/>
      <c r="G134" s="47"/>
    </row>
    <row r="135" spans="2:7" x14ac:dyDescent="0.25">
      <c r="B135">
        <v>10131</v>
      </c>
      <c r="C135" s="42">
        <v>19.3</v>
      </c>
      <c r="D135" s="47"/>
      <c r="E135" s="48"/>
      <c r="F135" s="47"/>
      <c r="G135" s="47"/>
    </row>
    <row r="136" spans="2:7" x14ac:dyDescent="0.25">
      <c r="B136">
        <v>10132</v>
      </c>
      <c r="C136" s="42">
        <v>23.73</v>
      </c>
      <c r="D136" s="47"/>
      <c r="E136" s="48"/>
      <c r="F136" s="47"/>
      <c r="G136" s="47"/>
    </row>
    <row r="137" spans="2:7" x14ac:dyDescent="0.25">
      <c r="B137">
        <v>10133</v>
      </c>
      <c r="C137" s="42">
        <v>19.96</v>
      </c>
      <c r="D137" s="47"/>
      <c r="E137" s="48"/>
      <c r="F137" s="47"/>
      <c r="G137" s="47"/>
    </row>
    <row r="138" spans="2:7" x14ac:dyDescent="0.25">
      <c r="B138">
        <v>10134</v>
      </c>
      <c r="C138" s="42">
        <v>20.75</v>
      </c>
      <c r="D138" s="47"/>
      <c r="E138" s="48"/>
      <c r="F138" s="47"/>
      <c r="G138" s="47"/>
    </row>
    <row r="139" spans="2:7" x14ac:dyDescent="0.25">
      <c r="B139">
        <v>10135</v>
      </c>
      <c r="C139" s="42">
        <v>22.37</v>
      </c>
      <c r="D139" s="47"/>
      <c r="E139" s="48"/>
      <c r="F139" s="47"/>
      <c r="G139" s="47"/>
    </row>
    <row r="140" spans="2:7" x14ac:dyDescent="0.25">
      <c r="B140">
        <v>10136</v>
      </c>
      <c r="C140" s="42">
        <v>24.03</v>
      </c>
      <c r="D140" s="47"/>
      <c r="E140" s="48"/>
      <c r="F140" s="47"/>
      <c r="G140" s="47"/>
    </row>
    <row r="141" spans="2:7" x14ac:dyDescent="0.25">
      <c r="B141">
        <v>10137</v>
      </c>
      <c r="C141" s="42">
        <v>24.59</v>
      </c>
      <c r="D141" s="47"/>
      <c r="E141" s="48"/>
      <c r="F141" s="47"/>
      <c r="G141" s="47"/>
    </row>
    <row r="142" spans="2:7" x14ac:dyDescent="0.25">
      <c r="B142">
        <v>10138</v>
      </c>
      <c r="C142" s="42">
        <v>155.91</v>
      </c>
      <c r="D142" s="47"/>
      <c r="E142" s="48"/>
      <c r="F142" s="47"/>
      <c r="G142" s="47"/>
    </row>
    <row r="143" spans="2:7" x14ac:dyDescent="0.25">
      <c r="B143">
        <v>10139</v>
      </c>
      <c r="C143" s="42">
        <v>16.43</v>
      </c>
      <c r="D143" s="47"/>
      <c r="E143" s="48"/>
      <c r="F143" s="47"/>
      <c r="G143" s="47"/>
    </row>
    <row r="144" spans="2:7" x14ac:dyDescent="0.25">
      <c r="B144">
        <v>10140</v>
      </c>
      <c r="C144" s="42">
        <v>15.71</v>
      </c>
      <c r="D144" s="47"/>
      <c r="E144" s="48"/>
      <c r="F144" s="47"/>
      <c r="G144" s="47"/>
    </row>
    <row r="145" spans="2:7" x14ac:dyDescent="0.25">
      <c r="B145">
        <v>10141</v>
      </c>
      <c r="C145" s="42">
        <v>15.19</v>
      </c>
      <c r="D145" s="47"/>
      <c r="E145" s="48"/>
      <c r="F145" s="47"/>
      <c r="G145" s="47"/>
    </row>
    <row r="146" spans="2:7" x14ac:dyDescent="0.25">
      <c r="B146">
        <v>10142</v>
      </c>
      <c r="C146" s="42">
        <v>21.35</v>
      </c>
      <c r="D146" s="47"/>
      <c r="E146" s="48"/>
      <c r="F146" s="47"/>
      <c r="G146" s="47"/>
    </row>
    <row r="147" spans="2:7" x14ac:dyDescent="0.25">
      <c r="B147">
        <v>10143</v>
      </c>
      <c r="C147" s="42">
        <v>19.47</v>
      </c>
      <c r="D147" s="47"/>
      <c r="E147" s="48"/>
      <c r="F147" s="47"/>
      <c r="G147" s="47"/>
    </row>
    <row r="148" spans="2:7" x14ac:dyDescent="0.25">
      <c r="B148">
        <v>10144</v>
      </c>
      <c r="C148" s="42">
        <v>21.49</v>
      </c>
      <c r="D148" s="47"/>
      <c r="E148" s="48"/>
      <c r="F148" s="47"/>
      <c r="G148" s="47"/>
    </row>
    <row r="149" spans="2:7" x14ac:dyDescent="0.25">
      <c r="B149">
        <v>10145</v>
      </c>
      <c r="C149" s="42">
        <v>22.2</v>
      </c>
      <c r="D149" s="47"/>
      <c r="E149" s="48"/>
      <c r="F149" s="47"/>
      <c r="G149" s="47"/>
    </row>
    <row r="150" spans="2:7" x14ac:dyDescent="0.25">
      <c r="B150">
        <v>10146</v>
      </c>
      <c r="C150" s="42">
        <v>21.15</v>
      </c>
      <c r="D150" s="47"/>
      <c r="E150" s="48"/>
      <c r="F150" s="47"/>
      <c r="G150" s="47"/>
    </row>
    <row r="151" spans="2:7" x14ac:dyDescent="0.25">
      <c r="B151">
        <v>10147</v>
      </c>
      <c r="C151" s="42">
        <v>15.16</v>
      </c>
      <c r="D151" s="47"/>
      <c r="E151" s="48"/>
      <c r="F151" s="47"/>
      <c r="G151" s="47"/>
    </row>
    <row r="152" spans="2:7" x14ac:dyDescent="0.25">
      <c r="B152">
        <v>10148</v>
      </c>
      <c r="C152" s="42">
        <v>15.71</v>
      </c>
      <c r="D152" s="47"/>
      <c r="E152" s="48"/>
      <c r="F152" s="47"/>
      <c r="G152" s="47"/>
    </row>
    <row r="153" spans="2:7" x14ac:dyDescent="0.25">
      <c r="B153">
        <v>10149</v>
      </c>
      <c r="C153" s="42">
        <v>24.65</v>
      </c>
      <c r="D153" s="47"/>
      <c r="E153" s="48"/>
      <c r="F153" s="47"/>
      <c r="G153" s="47"/>
    </row>
    <row r="154" spans="2:7" x14ac:dyDescent="0.25">
      <c r="B154">
        <v>10150</v>
      </c>
      <c r="C154" s="42">
        <v>24.88</v>
      </c>
      <c r="D154" s="47"/>
      <c r="E154" s="48"/>
      <c r="F154" s="47"/>
      <c r="G154" s="47"/>
    </row>
    <row r="155" spans="2:7" x14ac:dyDescent="0.25">
      <c r="B155">
        <v>10151</v>
      </c>
      <c r="C155" s="42">
        <v>17.489999999999998</v>
      </c>
      <c r="D155" s="47"/>
      <c r="E155" s="48"/>
      <c r="F155" s="47"/>
      <c r="G155" s="47"/>
    </row>
    <row r="156" spans="2:7" x14ac:dyDescent="0.25">
      <c r="B156">
        <v>10152</v>
      </c>
      <c r="C156" s="42">
        <v>19.71</v>
      </c>
      <c r="D156" s="47"/>
      <c r="E156" s="48"/>
      <c r="F156" s="47"/>
      <c r="G156" s="47"/>
    </row>
    <row r="157" spans="2:7" x14ac:dyDescent="0.25">
      <c r="B157">
        <v>10153</v>
      </c>
      <c r="C157" s="42">
        <v>17.329999999999998</v>
      </c>
      <c r="D157" s="47"/>
      <c r="E157" s="48"/>
      <c r="F157" s="47"/>
      <c r="G157" s="47"/>
    </row>
    <row r="158" spans="2:7" x14ac:dyDescent="0.25">
      <c r="B158">
        <v>10154</v>
      </c>
      <c r="C158" s="42">
        <v>15.56</v>
      </c>
      <c r="D158" s="47"/>
      <c r="E158" s="48"/>
      <c r="F158" s="47"/>
      <c r="G158" s="47"/>
    </row>
    <row r="159" spans="2:7" x14ac:dyDescent="0.25">
      <c r="B159">
        <v>10155</v>
      </c>
      <c r="C159" s="42">
        <v>18.940000000000001</v>
      </c>
      <c r="D159" s="47"/>
      <c r="E159" s="48"/>
      <c r="F159" s="47"/>
      <c r="G159" s="47"/>
    </row>
    <row r="160" spans="2:7" x14ac:dyDescent="0.25">
      <c r="B160">
        <v>10156</v>
      </c>
      <c r="C160" s="42">
        <v>22.86</v>
      </c>
      <c r="D160" s="47"/>
      <c r="E160" s="48"/>
      <c r="F160" s="47"/>
      <c r="G160" s="47"/>
    </row>
    <row r="161" spans="2:7" x14ac:dyDescent="0.25">
      <c r="B161">
        <v>10157</v>
      </c>
      <c r="C161" s="42">
        <v>15.18</v>
      </c>
      <c r="D161" s="47"/>
      <c r="E161" s="48"/>
      <c r="F161" s="47"/>
      <c r="G161" s="47"/>
    </row>
    <row r="162" spans="2:7" x14ac:dyDescent="0.25">
      <c r="B162">
        <v>10158</v>
      </c>
      <c r="C162" s="42">
        <v>22.46</v>
      </c>
      <c r="D162" s="47"/>
      <c r="E162" s="48"/>
      <c r="F162" s="47"/>
      <c r="G162" s="47"/>
    </row>
    <row r="163" spans="2:7" x14ac:dyDescent="0.25">
      <c r="B163">
        <v>10159</v>
      </c>
      <c r="C163" s="42">
        <v>21.39</v>
      </c>
      <c r="D163" s="47"/>
      <c r="E163" s="48"/>
      <c r="F163" s="47"/>
      <c r="G163" s="47"/>
    </row>
    <row r="164" spans="2:7" x14ac:dyDescent="0.25">
      <c r="B164">
        <v>10160</v>
      </c>
      <c r="C164" s="42">
        <v>22.17</v>
      </c>
      <c r="D164" s="47"/>
      <c r="E164" s="48"/>
      <c r="F164" s="47"/>
      <c r="G164" s="47"/>
    </row>
    <row r="165" spans="2:7" x14ac:dyDescent="0.25">
      <c r="B165">
        <v>10161</v>
      </c>
      <c r="C165" s="42">
        <v>234.63</v>
      </c>
      <c r="D165" s="47"/>
      <c r="E165" s="48"/>
      <c r="F165" s="47"/>
      <c r="G165" s="47"/>
    </row>
    <row r="166" spans="2:7" x14ac:dyDescent="0.25">
      <c r="B166">
        <v>10162</v>
      </c>
      <c r="C166" s="42">
        <v>24.97</v>
      </c>
      <c r="D166" s="47"/>
      <c r="E166" s="48"/>
      <c r="F166" s="47"/>
      <c r="G166" s="47"/>
    </row>
    <row r="167" spans="2:7" x14ac:dyDescent="0.25">
      <c r="B167">
        <v>10163</v>
      </c>
      <c r="C167" s="42">
        <v>15.72</v>
      </c>
      <c r="D167" s="47"/>
      <c r="E167" s="48"/>
      <c r="F167" s="47"/>
      <c r="G167" s="47"/>
    </row>
    <row r="168" spans="2:7" x14ac:dyDescent="0.25">
      <c r="B168">
        <v>10164</v>
      </c>
      <c r="C168" s="42">
        <v>24.35</v>
      </c>
      <c r="D168" s="47"/>
      <c r="E168" s="48"/>
      <c r="F168" s="47"/>
      <c r="G168" s="47"/>
    </row>
    <row r="169" spans="2:7" x14ac:dyDescent="0.25">
      <c r="B169">
        <v>10165</v>
      </c>
      <c r="C169" s="42">
        <v>16.09</v>
      </c>
      <c r="D169" s="47"/>
      <c r="E169" s="48"/>
      <c r="F169" s="47"/>
      <c r="G169" s="47"/>
    </row>
    <row r="170" spans="2:7" x14ac:dyDescent="0.25">
      <c r="B170">
        <v>10166</v>
      </c>
      <c r="C170" s="42">
        <v>23.51</v>
      </c>
      <c r="D170" s="47"/>
      <c r="E170" s="48"/>
      <c r="F170" s="47"/>
      <c r="G170" s="47"/>
    </row>
    <row r="171" spans="2:7" x14ac:dyDescent="0.25">
      <c r="B171">
        <v>10167</v>
      </c>
      <c r="C171" s="42">
        <v>22.59</v>
      </c>
      <c r="D171" s="47"/>
      <c r="E171" s="48"/>
      <c r="F171" s="47"/>
      <c r="G171" s="47"/>
    </row>
    <row r="172" spans="2:7" x14ac:dyDescent="0.25">
      <c r="B172">
        <v>10168</v>
      </c>
      <c r="C172" s="42">
        <v>15.59</v>
      </c>
      <c r="D172" s="47"/>
      <c r="E172" s="48"/>
      <c r="F172" s="47"/>
      <c r="G172" s="47"/>
    </row>
    <row r="173" spans="2:7" x14ac:dyDescent="0.25">
      <c r="B173">
        <v>10169</v>
      </c>
      <c r="C173" s="42">
        <v>190.81</v>
      </c>
      <c r="D173" s="47"/>
      <c r="E173" s="48"/>
      <c r="F173" s="47"/>
      <c r="G173" s="47"/>
    </row>
    <row r="174" spans="2:7" x14ac:dyDescent="0.25">
      <c r="B174">
        <v>10170</v>
      </c>
      <c r="C174" s="42">
        <v>21.12</v>
      </c>
      <c r="D174" s="47"/>
      <c r="E174" s="48"/>
      <c r="F174" s="47"/>
      <c r="G174" s="47"/>
    </row>
    <row r="175" spans="2:7" x14ac:dyDescent="0.25">
      <c r="B175">
        <v>10171</v>
      </c>
      <c r="C175" s="42">
        <v>24.6</v>
      </c>
      <c r="D175" s="47"/>
      <c r="E175" s="48"/>
      <c r="F175" s="47"/>
      <c r="G175" s="47"/>
    </row>
    <row r="176" spans="2:7" x14ac:dyDescent="0.25">
      <c r="B176">
        <v>10172</v>
      </c>
      <c r="C176" s="42">
        <v>21.22</v>
      </c>
      <c r="D176" s="47"/>
      <c r="E176" s="48"/>
      <c r="F176" s="47"/>
      <c r="G176" s="47"/>
    </row>
    <row r="177" spans="2:7" x14ac:dyDescent="0.25">
      <c r="B177">
        <v>10173</v>
      </c>
      <c r="C177" s="42">
        <v>21.78</v>
      </c>
      <c r="D177" s="47"/>
      <c r="E177" s="48"/>
      <c r="F177" s="47"/>
      <c r="G177" s="47"/>
    </row>
    <row r="178" spans="2:7" x14ac:dyDescent="0.25">
      <c r="B178">
        <v>10174</v>
      </c>
      <c r="C178" s="42">
        <v>16.54</v>
      </c>
      <c r="D178" s="47"/>
      <c r="E178" s="48"/>
      <c r="F178" s="47"/>
      <c r="G178" s="47"/>
    </row>
    <row r="179" spans="2:7" x14ac:dyDescent="0.25">
      <c r="B179">
        <v>10175</v>
      </c>
      <c r="C179" s="42">
        <v>177.32</v>
      </c>
      <c r="D179" s="47"/>
      <c r="E179" s="48"/>
      <c r="F179" s="47"/>
      <c r="G179" s="47"/>
    </row>
    <row r="180" spans="2:7" x14ac:dyDescent="0.25">
      <c r="B180">
        <v>10176</v>
      </c>
      <c r="C180" s="42">
        <v>21.5</v>
      </c>
      <c r="D180" s="47"/>
      <c r="E180" s="48"/>
      <c r="F180" s="47"/>
      <c r="G180" s="47"/>
    </row>
    <row r="181" spans="2:7" x14ac:dyDescent="0.25">
      <c r="B181">
        <v>10177</v>
      </c>
      <c r="C181" s="42">
        <v>24.65</v>
      </c>
      <c r="D181" s="47"/>
      <c r="E181" s="48"/>
      <c r="F181" s="47"/>
      <c r="G181" s="47"/>
    </row>
    <row r="182" spans="2:7" x14ac:dyDescent="0.25">
      <c r="B182">
        <v>10178</v>
      </c>
      <c r="C182" s="42">
        <v>19.43</v>
      </c>
      <c r="D182" s="47"/>
      <c r="E182" s="48"/>
      <c r="F182" s="47"/>
      <c r="G182" s="47"/>
    </row>
    <row r="183" spans="2:7" x14ac:dyDescent="0.25">
      <c r="B183">
        <v>10179</v>
      </c>
      <c r="C183" s="42">
        <v>21.12</v>
      </c>
      <c r="D183" s="47"/>
      <c r="E183" s="48"/>
      <c r="F183" s="47"/>
      <c r="G183" s="47"/>
    </row>
    <row r="184" spans="2:7" x14ac:dyDescent="0.25">
      <c r="B184">
        <v>10180</v>
      </c>
      <c r="C184" s="42">
        <v>18.100000000000001</v>
      </c>
      <c r="D184" s="47"/>
      <c r="E184" s="48"/>
      <c r="F184" s="47"/>
      <c r="G184" s="47"/>
    </row>
    <row r="185" spans="2:7" x14ac:dyDescent="0.25">
      <c r="B185">
        <v>10181</v>
      </c>
      <c r="C185" s="42">
        <v>24.4</v>
      </c>
      <c r="D185" s="47"/>
      <c r="E185" s="48"/>
      <c r="F185" s="47"/>
      <c r="G185" s="47"/>
    </row>
    <row r="186" spans="2:7" x14ac:dyDescent="0.25">
      <c r="B186">
        <v>10182</v>
      </c>
      <c r="C186" s="42">
        <v>19.37</v>
      </c>
      <c r="D186" s="47"/>
      <c r="E186" s="48"/>
      <c r="F186" s="47"/>
      <c r="G186" s="47"/>
    </row>
    <row r="187" spans="2:7" x14ac:dyDescent="0.25">
      <c r="B187">
        <v>10183</v>
      </c>
      <c r="C187" s="42">
        <v>19.170000000000002</v>
      </c>
      <c r="D187" s="47"/>
      <c r="E187" s="48"/>
      <c r="F187" s="47"/>
      <c r="G187" s="47"/>
    </row>
    <row r="188" spans="2:7" x14ac:dyDescent="0.25">
      <c r="B188">
        <v>10184</v>
      </c>
      <c r="C188" s="42">
        <v>241.77</v>
      </c>
      <c r="D188" s="47"/>
      <c r="E188" s="48"/>
      <c r="F188" s="47"/>
      <c r="G188" s="47"/>
    </row>
    <row r="189" spans="2:7" x14ac:dyDescent="0.25">
      <c r="B189">
        <v>10185</v>
      </c>
      <c r="C189" s="42">
        <v>19.649999999999999</v>
      </c>
      <c r="D189" s="47"/>
      <c r="E189" s="48"/>
      <c r="F189" s="47"/>
      <c r="G189" s="47"/>
    </row>
    <row r="190" spans="2:7" x14ac:dyDescent="0.25">
      <c r="B190">
        <v>10186</v>
      </c>
      <c r="C190" s="42">
        <v>19.88</v>
      </c>
      <c r="D190" s="47"/>
      <c r="E190" s="48"/>
      <c r="F190" s="47"/>
      <c r="G190" s="47"/>
    </row>
    <row r="191" spans="2:7" x14ac:dyDescent="0.25">
      <c r="B191">
        <v>10187</v>
      </c>
      <c r="C191" s="42">
        <v>15.18</v>
      </c>
      <c r="D191" s="47"/>
      <c r="E191" s="48"/>
      <c r="F191" s="47"/>
      <c r="G191" s="47"/>
    </row>
    <row r="192" spans="2:7" x14ac:dyDescent="0.25">
      <c r="B192">
        <v>10188</v>
      </c>
      <c r="C192" s="42">
        <v>15.08</v>
      </c>
      <c r="D192" s="47"/>
      <c r="E192" s="48"/>
      <c r="F192" s="47"/>
      <c r="G192" s="47"/>
    </row>
    <row r="193" spans="2:7" x14ac:dyDescent="0.25">
      <c r="B193">
        <v>10189</v>
      </c>
      <c r="C193" s="42">
        <v>23.74</v>
      </c>
      <c r="D193" s="47"/>
      <c r="E193" s="48"/>
      <c r="F193" s="47"/>
      <c r="G193" s="47"/>
    </row>
    <row r="194" spans="2:7" x14ac:dyDescent="0.25">
      <c r="B194">
        <v>10190</v>
      </c>
      <c r="C194" s="42">
        <v>19.440000000000001</v>
      </c>
      <c r="D194" s="47"/>
      <c r="E194" s="48"/>
      <c r="F194" s="47"/>
      <c r="G194" s="47"/>
    </row>
    <row r="195" spans="2:7" x14ac:dyDescent="0.25">
      <c r="B195">
        <v>10191</v>
      </c>
      <c r="C195" s="42">
        <v>17.7</v>
      </c>
      <c r="D195" s="47"/>
      <c r="E195" s="48"/>
      <c r="F195" s="47"/>
      <c r="G195" s="47"/>
    </row>
    <row r="196" spans="2:7" x14ac:dyDescent="0.25">
      <c r="B196">
        <v>10192</v>
      </c>
      <c r="C196" s="42">
        <v>16.989999999999998</v>
      </c>
      <c r="D196" s="47"/>
      <c r="E196" s="48"/>
      <c r="F196" s="47"/>
      <c r="G196" s="47"/>
    </row>
    <row r="197" spans="2:7" x14ac:dyDescent="0.25">
      <c r="B197">
        <v>10193</v>
      </c>
      <c r="C197" s="42">
        <v>16.13</v>
      </c>
      <c r="D197" s="47"/>
      <c r="E197" s="48"/>
      <c r="F197" s="47"/>
      <c r="G197" s="47"/>
    </row>
    <row r="198" spans="2:7" x14ac:dyDescent="0.25">
      <c r="B198">
        <v>10194</v>
      </c>
      <c r="C198" s="42">
        <v>24.8</v>
      </c>
      <c r="D198" s="47"/>
      <c r="E198" s="48"/>
      <c r="F198" s="47"/>
      <c r="G198" s="47"/>
    </row>
    <row r="199" spans="2:7" x14ac:dyDescent="0.25">
      <c r="B199">
        <v>10195</v>
      </c>
      <c r="C199" s="42">
        <v>17.52</v>
      </c>
      <c r="D199" s="47"/>
      <c r="E199" s="48"/>
      <c r="F199" s="47"/>
      <c r="G199" s="47"/>
    </row>
    <row r="200" spans="2:7" x14ac:dyDescent="0.25">
      <c r="B200">
        <v>10196</v>
      </c>
      <c r="C200" s="42">
        <v>23.63</v>
      </c>
      <c r="D200" s="47"/>
      <c r="E200" s="48"/>
      <c r="F200" s="47"/>
      <c r="G200" s="47"/>
    </row>
    <row r="201" spans="2:7" x14ac:dyDescent="0.25">
      <c r="B201">
        <v>10197</v>
      </c>
      <c r="C201" s="42">
        <v>23.03</v>
      </c>
      <c r="D201" s="47"/>
      <c r="E201" s="48"/>
      <c r="F201" s="47"/>
      <c r="G201" s="47"/>
    </row>
    <row r="202" spans="2:7" x14ac:dyDescent="0.25">
      <c r="B202">
        <v>10198</v>
      </c>
      <c r="C202" s="42">
        <v>21.03</v>
      </c>
      <c r="D202" s="47"/>
      <c r="E202" s="48"/>
      <c r="F202" s="47"/>
      <c r="G202" s="47"/>
    </row>
    <row r="203" spans="2:7" x14ac:dyDescent="0.25">
      <c r="B203">
        <v>10199</v>
      </c>
      <c r="C203" s="42">
        <v>21.88</v>
      </c>
      <c r="D203" s="47"/>
      <c r="E203" s="48"/>
      <c r="F203" s="47"/>
      <c r="G203" s="47"/>
    </row>
    <row r="204" spans="2:7" x14ac:dyDescent="0.25">
      <c r="B204">
        <v>10200</v>
      </c>
      <c r="C204" s="42">
        <v>24.86</v>
      </c>
      <c r="D204" s="47"/>
      <c r="E204" s="48"/>
      <c r="F204" s="47"/>
      <c r="G204" s="47"/>
    </row>
    <row r="205" spans="2:7" x14ac:dyDescent="0.25">
      <c r="B205">
        <v>10201</v>
      </c>
      <c r="C205" s="42">
        <v>21.43</v>
      </c>
      <c r="D205" s="47"/>
      <c r="E205" s="48"/>
      <c r="F205" s="47"/>
      <c r="G205" s="47"/>
    </row>
    <row r="206" spans="2:7" x14ac:dyDescent="0.25">
      <c r="B206">
        <v>10202</v>
      </c>
      <c r="C206" s="42">
        <v>16.32</v>
      </c>
      <c r="D206" s="47"/>
      <c r="E206" s="48"/>
      <c r="F206" s="47"/>
      <c r="G206" s="47"/>
    </row>
    <row r="207" spans="2:7" x14ac:dyDescent="0.25">
      <c r="B207">
        <v>10203</v>
      </c>
      <c r="C207" s="42">
        <v>17.2</v>
      </c>
      <c r="D207" s="47"/>
      <c r="E207" s="48"/>
      <c r="F207" s="47"/>
      <c r="G207" s="47"/>
    </row>
    <row r="208" spans="2:7" x14ac:dyDescent="0.25">
      <c r="B208">
        <v>10204</v>
      </c>
      <c r="C208" s="42">
        <v>17.87</v>
      </c>
      <c r="D208" s="47"/>
      <c r="E208" s="48"/>
      <c r="F208" s="47"/>
      <c r="G208" s="47"/>
    </row>
    <row r="209" spans="2:7" x14ac:dyDescent="0.25">
      <c r="B209">
        <v>10205</v>
      </c>
      <c r="C209" s="42">
        <v>17.27</v>
      </c>
      <c r="D209" s="47"/>
      <c r="E209" s="48"/>
      <c r="F209" s="47"/>
      <c r="G209" s="47"/>
    </row>
    <row r="210" spans="2:7" x14ac:dyDescent="0.25">
      <c r="B210">
        <v>10206</v>
      </c>
      <c r="C210" s="42">
        <v>19.760000000000002</v>
      </c>
      <c r="D210" s="47"/>
      <c r="E210" s="48"/>
      <c r="F210" s="47"/>
      <c r="G210" s="47"/>
    </row>
    <row r="211" spans="2:7" x14ac:dyDescent="0.25">
      <c r="B211">
        <v>10207</v>
      </c>
      <c r="C211" s="42">
        <v>17.100000000000001</v>
      </c>
      <c r="D211" s="47"/>
      <c r="E211" s="48"/>
      <c r="F211" s="47"/>
      <c r="G211" s="47"/>
    </row>
    <row r="212" spans="2:7" x14ac:dyDescent="0.25">
      <c r="B212">
        <v>10208</v>
      </c>
      <c r="C212" s="42">
        <v>15.66</v>
      </c>
      <c r="D212" s="47"/>
      <c r="E212" s="48"/>
      <c r="F212" s="47"/>
      <c r="G212" s="47"/>
    </row>
    <row r="213" spans="2:7" x14ac:dyDescent="0.25">
      <c r="B213">
        <v>10209</v>
      </c>
      <c r="C213" s="42">
        <v>22.37</v>
      </c>
      <c r="D213" s="47"/>
      <c r="E213" s="48"/>
      <c r="F213" s="47"/>
      <c r="G213" s="47"/>
    </row>
    <row r="214" spans="2:7" x14ac:dyDescent="0.25">
      <c r="B214">
        <v>10210</v>
      </c>
      <c r="C214" s="42">
        <v>15.81</v>
      </c>
      <c r="D214" s="47"/>
      <c r="E214" s="48"/>
      <c r="F214" s="47"/>
      <c r="G214" s="47"/>
    </row>
    <row r="215" spans="2:7" x14ac:dyDescent="0.25">
      <c r="B215">
        <v>10211</v>
      </c>
      <c r="C215" s="42">
        <v>18.75</v>
      </c>
      <c r="D215" s="47"/>
      <c r="E215" s="48"/>
      <c r="F215" s="47"/>
      <c r="G215" s="47"/>
    </row>
    <row r="216" spans="2:7" x14ac:dyDescent="0.25">
      <c r="B216">
        <v>10212</v>
      </c>
      <c r="C216" s="42">
        <v>192.41</v>
      </c>
      <c r="D216" s="47"/>
      <c r="E216" s="48"/>
      <c r="F216" s="47"/>
      <c r="G216" s="47"/>
    </row>
    <row r="217" spans="2:7" x14ac:dyDescent="0.25">
      <c r="B217">
        <v>10213</v>
      </c>
      <c r="C217" s="42">
        <v>242.52</v>
      </c>
      <c r="D217" s="47"/>
      <c r="E217" s="48"/>
      <c r="F217" s="47"/>
      <c r="G217" s="47"/>
    </row>
    <row r="218" spans="2:7" x14ac:dyDescent="0.25">
      <c r="B218">
        <v>10214</v>
      </c>
      <c r="C218" s="42">
        <v>20.399999999999999</v>
      </c>
      <c r="D218" s="47"/>
      <c r="E218" s="48"/>
      <c r="F218" s="47"/>
      <c r="G218" s="47"/>
    </row>
    <row r="219" spans="2:7" x14ac:dyDescent="0.25">
      <c r="B219">
        <v>10215</v>
      </c>
      <c r="C219" s="42">
        <v>24.71</v>
      </c>
      <c r="D219" s="47"/>
      <c r="E219" s="48"/>
      <c r="F219" s="47"/>
      <c r="G219" s="47"/>
    </row>
    <row r="220" spans="2:7" x14ac:dyDescent="0.25">
      <c r="B220">
        <v>10216</v>
      </c>
      <c r="C220" s="42">
        <v>21.49</v>
      </c>
      <c r="D220" s="47"/>
      <c r="E220" s="48"/>
      <c r="F220" s="47"/>
      <c r="G220" s="47"/>
    </row>
    <row r="221" spans="2:7" x14ac:dyDescent="0.25">
      <c r="B221">
        <v>10217</v>
      </c>
      <c r="C221" s="42">
        <v>22.26</v>
      </c>
      <c r="D221" s="47"/>
      <c r="E221" s="48"/>
      <c r="F221" s="47"/>
      <c r="G221" s="47"/>
    </row>
    <row r="222" spans="2:7" x14ac:dyDescent="0.25">
      <c r="B222">
        <v>10218</v>
      </c>
      <c r="C222" s="42">
        <v>22.39</v>
      </c>
      <c r="D222" s="47"/>
      <c r="E222" s="48"/>
      <c r="F222" s="47"/>
      <c r="G222" s="47"/>
    </row>
    <row r="223" spans="2:7" x14ac:dyDescent="0.25">
      <c r="B223">
        <v>10219</v>
      </c>
      <c r="C223" s="42">
        <v>21.01</v>
      </c>
      <c r="D223" s="47"/>
      <c r="E223" s="48"/>
      <c r="F223" s="47"/>
      <c r="G223" s="47"/>
    </row>
    <row r="224" spans="2:7" x14ac:dyDescent="0.25">
      <c r="B224">
        <v>10220</v>
      </c>
      <c r="C224" s="42">
        <v>226.15</v>
      </c>
      <c r="D224" s="47"/>
      <c r="E224" s="48"/>
      <c r="F224" s="47"/>
      <c r="G224" s="47"/>
    </row>
    <row r="225" spans="2:7" x14ac:dyDescent="0.25">
      <c r="B225">
        <v>10221</v>
      </c>
      <c r="C225" s="42">
        <v>20.67</v>
      </c>
      <c r="D225" s="47"/>
      <c r="E225" s="48"/>
      <c r="F225" s="47"/>
      <c r="G225" s="47"/>
    </row>
    <row r="226" spans="2:7" x14ac:dyDescent="0.25">
      <c r="B226">
        <v>10222</v>
      </c>
      <c r="C226" s="42">
        <v>21.72</v>
      </c>
      <c r="D226" s="47"/>
      <c r="E226" s="48"/>
      <c r="F226" s="47"/>
      <c r="G226" s="47"/>
    </row>
    <row r="227" spans="2:7" x14ac:dyDescent="0.25">
      <c r="B227">
        <v>10223</v>
      </c>
      <c r="C227" s="42">
        <v>16.34</v>
      </c>
      <c r="D227" s="47"/>
      <c r="E227" s="48"/>
      <c r="F227" s="47"/>
      <c r="G227" s="47"/>
    </row>
    <row r="228" spans="2:7" x14ac:dyDescent="0.25">
      <c r="B228">
        <v>10224</v>
      </c>
      <c r="C228" s="42">
        <v>19.190000000000001</v>
      </c>
      <c r="D228" s="47"/>
      <c r="E228" s="48"/>
      <c r="F228" s="47"/>
      <c r="G228" s="47"/>
    </row>
    <row r="229" spans="2:7" x14ac:dyDescent="0.25">
      <c r="B229">
        <v>10225</v>
      </c>
      <c r="C229" s="42">
        <v>19.21</v>
      </c>
      <c r="D229" s="47"/>
      <c r="E229" s="48"/>
      <c r="F229" s="47"/>
      <c r="G229" s="47"/>
    </row>
    <row r="230" spans="2:7" x14ac:dyDescent="0.25">
      <c r="B230">
        <v>10226</v>
      </c>
      <c r="C230" s="42">
        <v>16.059999999999999</v>
      </c>
      <c r="D230" s="47"/>
      <c r="E230" s="48"/>
      <c r="F230" s="47"/>
      <c r="G230" s="47"/>
    </row>
    <row r="231" spans="2:7" x14ac:dyDescent="0.25">
      <c r="B231">
        <v>10227</v>
      </c>
      <c r="C231" s="42">
        <v>20.87</v>
      </c>
      <c r="D231" s="47"/>
      <c r="E231" s="48"/>
      <c r="F231" s="47"/>
      <c r="G231" s="47"/>
    </row>
    <row r="232" spans="2:7" x14ac:dyDescent="0.25">
      <c r="B232">
        <v>10228</v>
      </c>
      <c r="C232" s="42">
        <v>15.33</v>
      </c>
      <c r="D232" s="47"/>
      <c r="E232" s="48"/>
      <c r="F232" s="47"/>
      <c r="G232" s="47"/>
    </row>
    <row r="233" spans="2:7" x14ac:dyDescent="0.25">
      <c r="B233">
        <v>10229</v>
      </c>
      <c r="C233" s="42">
        <v>23.58</v>
      </c>
      <c r="D233" s="47"/>
      <c r="E233" s="48"/>
      <c r="F233" s="47"/>
      <c r="G233" s="47"/>
    </row>
    <row r="234" spans="2:7" x14ac:dyDescent="0.25">
      <c r="B234">
        <v>10230</v>
      </c>
      <c r="C234" s="42">
        <v>15.34</v>
      </c>
      <c r="D234" s="47"/>
      <c r="E234" s="48"/>
      <c r="F234" s="47"/>
      <c r="G234" s="47"/>
    </row>
    <row r="235" spans="2:7" x14ac:dyDescent="0.25">
      <c r="B235">
        <v>10231</v>
      </c>
      <c r="C235" s="42">
        <v>216.2</v>
      </c>
      <c r="D235" s="47"/>
      <c r="E235" s="48"/>
      <c r="F235" s="47"/>
      <c r="G235" s="47"/>
    </row>
    <row r="236" spans="2:7" x14ac:dyDescent="0.25">
      <c r="B236">
        <v>10232</v>
      </c>
      <c r="C236" s="42">
        <v>21.85</v>
      </c>
      <c r="D236" s="47"/>
      <c r="E236" s="48"/>
      <c r="F236" s="47"/>
      <c r="G236" s="47"/>
    </row>
    <row r="237" spans="2:7" x14ac:dyDescent="0.25">
      <c r="B237">
        <v>10233</v>
      </c>
      <c r="C237" s="42">
        <v>23.59</v>
      </c>
      <c r="D237" s="47"/>
      <c r="E237" s="48"/>
      <c r="F237" s="47"/>
      <c r="G237" s="47"/>
    </row>
    <row r="238" spans="2:7" x14ac:dyDescent="0.25">
      <c r="B238">
        <v>10234</v>
      </c>
      <c r="C238" s="42">
        <v>20.440000000000001</v>
      </c>
      <c r="D238" s="47"/>
      <c r="E238" s="48"/>
      <c r="F238" s="47"/>
      <c r="G238" s="47"/>
    </row>
    <row r="239" spans="2:7" x14ac:dyDescent="0.25">
      <c r="B239">
        <v>10235</v>
      </c>
      <c r="C239" s="42">
        <v>22.05</v>
      </c>
      <c r="D239" s="47"/>
      <c r="E239" s="48"/>
      <c r="F239" s="47"/>
      <c r="G239" s="47"/>
    </row>
    <row r="240" spans="2:7" x14ac:dyDescent="0.25">
      <c r="B240">
        <v>10236</v>
      </c>
      <c r="C240" s="42">
        <v>20.420000000000002</v>
      </c>
      <c r="D240" s="47"/>
      <c r="E240" s="48"/>
      <c r="F240" s="47"/>
      <c r="G240" s="47"/>
    </row>
    <row r="241" spans="2:7" x14ac:dyDescent="0.25">
      <c r="B241">
        <v>10237</v>
      </c>
      <c r="C241" s="42">
        <v>20.49</v>
      </c>
      <c r="D241" s="47"/>
      <c r="E241" s="48"/>
      <c r="F241" s="47"/>
      <c r="G241" s="47"/>
    </row>
    <row r="242" spans="2:7" x14ac:dyDescent="0.25">
      <c r="B242">
        <v>10238</v>
      </c>
      <c r="C242" s="42">
        <v>161.46</v>
      </c>
      <c r="D242" s="47"/>
      <c r="E242" s="48"/>
      <c r="F242" s="47"/>
      <c r="G242" s="47"/>
    </row>
    <row r="243" spans="2:7" x14ac:dyDescent="0.25">
      <c r="B243">
        <v>10239</v>
      </c>
      <c r="C243" s="42">
        <v>19.690000000000001</v>
      </c>
      <c r="D243" s="47"/>
      <c r="E243" s="48"/>
      <c r="F243" s="47"/>
      <c r="G243" s="47"/>
    </row>
    <row r="244" spans="2:7" x14ac:dyDescent="0.25">
      <c r="B244">
        <v>10240</v>
      </c>
      <c r="C244" s="42">
        <v>24.16</v>
      </c>
      <c r="D244" s="47"/>
      <c r="E244" s="48"/>
      <c r="F244" s="47"/>
      <c r="G244" s="47"/>
    </row>
    <row r="245" spans="2:7" x14ac:dyDescent="0.25">
      <c r="B245">
        <v>10241</v>
      </c>
      <c r="C245" s="42">
        <v>22.8</v>
      </c>
      <c r="D245" s="47"/>
      <c r="E245" s="48"/>
      <c r="F245" s="47"/>
      <c r="G245" s="47"/>
    </row>
    <row r="246" spans="2:7" x14ac:dyDescent="0.25">
      <c r="B246">
        <v>10242</v>
      </c>
      <c r="C246" s="42">
        <v>243.7</v>
      </c>
      <c r="D246" s="47"/>
      <c r="E246" s="48"/>
      <c r="F246" s="47"/>
      <c r="G246" s="47"/>
    </row>
    <row r="247" spans="2:7" x14ac:dyDescent="0.25">
      <c r="B247">
        <v>10243</v>
      </c>
      <c r="C247" s="42">
        <v>210.38</v>
      </c>
      <c r="D247" s="47"/>
      <c r="E247" s="48"/>
      <c r="F247" s="47"/>
      <c r="G247" s="47"/>
    </row>
    <row r="248" spans="2:7" x14ac:dyDescent="0.25">
      <c r="B248">
        <v>10244</v>
      </c>
      <c r="C248" s="42">
        <v>161.5</v>
      </c>
      <c r="D248" s="47"/>
      <c r="E248" s="48"/>
      <c r="F248" s="47"/>
      <c r="G248" s="47"/>
    </row>
    <row r="249" spans="2:7" x14ac:dyDescent="0.25">
      <c r="B249">
        <v>10245</v>
      </c>
      <c r="C249" s="42">
        <v>21.92</v>
      </c>
      <c r="D249" s="47"/>
      <c r="E249" s="48"/>
      <c r="F249" s="47"/>
      <c r="G249" s="47"/>
    </row>
    <row r="250" spans="2:7" x14ac:dyDescent="0.25">
      <c r="B250">
        <v>10246</v>
      </c>
      <c r="C250" s="42">
        <v>23.75</v>
      </c>
      <c r="D250" s="47"/>
      <c r="E250" s="48"/>
      <c r="F250" s="47"/>
      <c r="G250" s="47"/>
    </row>
    <row r="251" spans="2:7" x14ac:dyDescent="0.25">
      <c r="B251">
        <v>10247</v>
      </c>
      <c r="C251" s="42">
        <v>23.74</v>
      </c>
      <c r="D251" s="47"/>
      <c r="E251" s="48"/>
      <c r="F251" s="47"/>
      <c r="G251" s="47"/>
    </row>
    <row r="252" spans="2:7" x14ac:dyDescent="0.25">
      <c r="B252">
        <v>10248</v>
      </c>
      <c r="C252" s="42">
        <v>21.67</v>
      </c>
      <c r="D252" s="47"/>
      <c r="E252" s="48"/>
      <c r="F252" s="47"/>
      <c r="G252" s="47"/>
    </row>
    <row r="253" spans="2:7" x14ac:dyDescent="0.25">
      <c r="B253">
        <v>10249</v>
      </c>
      <c r="C253" s="42">
        <v>22.04</v>
      </c>
      <c r="D253" s="47"/>
      <c r="E253" s="48"/>
      <c r="F253" s="47"/>
      <c r="G253" s="47"/>
    </row>
    <row r="254" spans="2:7" x14ac:dyDescent="0.25">
      <c r="B254">
        <v>10250</v>
      </c>
      <c r="C254" s="42">
        <v>17.829999999999998</v>
      </c>
      <c r="D254" s="47"/>
      <c r="E254" s="48"/>
      <c r="F254" s="47"/>
      <c r="G254" s="47"/>
    </row>
    <row r="255" spans="2:7" x14ac:dyDescent="0.25">
      <c r="B255">
        <v>10251</v>
      </c>
      <c r="C255" s="42">
        <v>23.6</v>
      </c>
      <c r="D255" s="47"/>
      <c r="E255" s="48"/>
      <c r="F255" s="47"/>
      <c r="G255" s="47"/>
    </row>
    <row r="256" spans="2:7" x14ac:dyDescent="0.25">
      <c r="B256">
        <v>10252</v>
      </c>
      <c r="C256" s="42">
        <v>19.899999999999999</v>
      </c>
      <c r="D256" s="47"/>
      <c r="E256" s="48"/>
      <c r="F256" s="47"/>
      <c r="G256" s="47"/>
    </row>
    <row r="257" spans="2:7" x14ac:dyDescent="0.25">
      <c r="B257">
        <v>10253</v>
      </c>
      <c r="C257" s="42">
        <v>209.2</v>
      </c>
      <c r="D257" s="47"/>
      <c r="E257" s="48"/>
      <c r="F257" s="47"/>
      <c r="G257" s="47"/>
    </row>
    <row r="258" spans="2:7" x14ac:dyDescent="0.25">
      <c r="B258">
        <v>10254</v>
      </c>
      <c r="C258" s="43">
        <v>24</v>
      </c>
      <c r="D258" s="47"/>
      <c r="E258" s="48"/>
      <c r="F258" s="47"/>
      <c r="G258" s="47"/>
    </row>
    <row r="259" spans="2:7" x14ac:dyDescent="0.25">
      <c r="B259">
        <v>10255</v>
      </c>
      <c r="C259" s="42">
        <v>17.809999999999999</v>
      </c>
      <c r="D259" s="47"/>
      <c r="E259" s="48"/>
      <c r="F259" s="47"/>
      <c r="G259" s="47"/>
    </row>
    <row r="260" spans="2:7" x14ac:dyDescent="0.25">
      <c r="B260">
        <v>10256</v>
      </c>
      <c r="C260" s="42">
        <v>24.77</v>
      </c>
      <c r="D260" s="47"/>
      <c r="E260" s="48"/>
      <c r="F260" s="47"/>
      <c r="G260" s="47"/>
    </row>
    <row r="261" spans="2:7" x14ac:dyDescent="0.25">
      <c r="B261">
        <v>10257</v>
      </c>
      <c r="C261" s="43">
        <v>21</v>
      </c>
      <c r="D261" s="47"/>
      <c r="E261" s="48"/>
      <c r="F261" s="47"/>
      <c r="G261" s="47"/>
    </row>
    <row r="262" spans="2:7" x14ac:dyDescent="0.25">
      <c r="B262">
        <v>10258</v>
      </c>
      <c r="C262" s="42">
        <v>191.43</v>
      </c>
      <c r="D262" s="47"/>
      <c r="E262" s="48"/>
      <c r="F262" s="47"/>
      <c r="G262" s="47"/>
    </row>
    <row r="263" spans="2:7" x14ac:dyDescent="0.25">
      <c r="B263">
        <v>10259</v>
      </c>
      <c r="C263" s="42">
        <v>24.52</v>
      </c>
      <c r="D263" s="47"/>
      <c r="E263" s="48"/>
      <c r="F263" s="47"/>
      <c r="G263" s="47"/>
    </row>
    <row r="264" spans="2:7" x14ac:dyDescent="0.25">
      <c r="B264">
        <v>10260</v>
      </c>
      <c r="C264" s="42">
        <v>17.34</v>
      </c>
      <c r="D264" s="47"/>
      <c r="E264" s="48"/>
      <c r="F264" s="47"/>
      <c r="G264" s="47"/>
    </row>
    <row r="265" spans="2:7" x14ac:dyDescent="0.25">
      <c r="B265">
        <v>10261</v>
      </c>
      <c r="C265" s="42">
        <v>17.190000000000001</v>
      </c>
      <c r="D265" s="47"/>
      <c r="E265" s="48"/>
      <c r="F265" s="47"/>
      <c r="G265" s="47"/>
    </row>
    <row r="266" spans="2:7" x14ac:dyDescent="0.25">
      <c r="B266">
        <v>10262</v>
      </c>
      <c r="C266" s="42">
        <v>22.55</v>
      </c>
      <c r="D266" s="47"/>
      <c r="E266" s="48"/>
      <c r="F266" s="47"/>
      <c r="G266" s="47"/>
    </row>
    <row r="267" spans="2:7" x14ac:dyDescent="0.25">
      <c r="B267">
        <v>10263</v>
      </c>
      <c r="C267" s="42">
        <v>15.35</v>
      </c>
      <c r="D267" s="47"/>
      <c r="E267" s="48"/>
      <c r="F267" s="47"/>
      <c r="G267" s="47"/>
    </row>
    <row r="268" spans="2:7" x14ac:dyDescent="0.25">
      <c r="B268">
        <v>10264</v>
      </c>
      <c r="C268" s="42">
        <v>23.2</v>
      </c>
      <c r="D268" s="47"/>
      <c r="E268" s="48"/>
      <c r="F268" s="47"/>
      <c r="G268" s="47"/>
    </row>
    <row r="269" spans="2:7" x14ac:dyDescent="0.25">
      <c r="B269">
        <v>10265</v>
      </c>
      <c r="C269" s="42">
        <v>241.65</v>
      </c>
      <c r="D269" s="47"/>
      <c r="E269" s="48"/>
      <c r="F269" s="47"/>
      <c r="G269" s="47"/>
    </row>
    <row r="270" spans="2:7" x14ac:dyDescent="0.25">
      <c r="B270">
        <v>10266</v>
      </c>
      <c r="C270" s="42">
        <v>242.4</v>
      </c>
      <c r="D270" s="47"/>
      <c r="E270" s="48"/>
      <c r="F270" s="47"/>
      <c r="G270" s="47"/>
    </row>
    <row r="271" spans="2:7" x14ac:dyDescent="0.25">
      <c r="B271">
        <v>10267</v>
      </c>
      <c r="C271" s="42">
        <v>23.01</v>
      </c>
      <c r="D271" s="47"/>
      <c r="E271" s="48"/>
      <c r="F271" s="47"/>
      <c r="G271" s="47"/>
    </row>
    <row r="272" spans="2:7" x14ac:dyDescent="0.25">
      <c r="B272">
        <v>10268</v>
      </c>
      <c r="C272" s="42">
        <v>17.22</v>
      </c>
      <c r="D272" s="47"/>
      <c r="E272" s="48"/>
      <c r="F272" s="47"/>
      <c r="G272" s="47"/>
    </row>
    <row r="273" spans="2:7" x14ac:dyDescent="0.25">
      <c r="B273">
        <v>10269</v>
      </c>
      <c r="C273" s="42">
        <v>15.96</v>
      </c>
      <c r="D273" s="47"/>
      <c r="E273" s="48"/>
      <c r="F273" s="47"/>
      <c r="G273" s="47"/>
    </row>
    <row r="274" spans="2:7" x14ac:dyDescent="0.25">
      <c r="B274">
        <v>10270</v>
      </c>
      <c r="C274" s="42">
        <v>15.45</v>
      </c>
      <c r="D274" s="47"/>
      <c r="E274" s="48"/>
      <c r="F274" s="47"/>
      <c r="G274" s="47"/>
    </row>
    <row r="275" spans="2:7" x14ac:dyDescent="0.25">
      <c r="B275">
        <v>10271</v>
      </c>
      <c r="C275" s="42">
        <v>17.41</v>
      </c>
      <c r="D275" s="47"/>
      <c r="E275" s="48"/>
      <c r="F275" s="47"/>
      <c r="G275" s="47"/>
    </row>
    <row r="276" spans="2:7" x14ac:dyDescent="0.25">
      <c r="B276">
        <v>10272</v>
      </c>
      <c r="C276" s="42">
        <v>21.64</v>
      </c>
      <c r="D276" s="47"/>
      <c r="E276" s="48"/>
      <c r="F276" s="47"/>
      <c r="G276" s="47"/>
    </row>
    <row r="277" spans="2:7" x14ac:dyDescent="0.25">
      <c r="B277">
        <v>10273</v>
      </c>
      <c r="C277" s="42">
        <v>157.86000000000001</v>
      </c>
      <c r="D277" s="47"/>
      <c r="E277" s="48"/>
      <c r="F277" s="47"/>
      <c r="G277" s="47"/>
    </row>
    <row r="278" spans="2:7" x14ac:dyDescent="0.25">
      <c r="B278">
        <v>10274</v>
      </c>
      <c r="C278" s="42">
        <v>18.170000000000002</v>
      </c>
      <c r="D278" s="47"/>
      <c r="E278" s="48"/>
      <c r="F278" s="47"/>
      <c r="G278" s="47"/>
    </row>
    <row r="279" spans="2:7" x14ac:dyDescent="0.25">
      <c r="B279">
        <v>10275</v>
      </c>
      <c r="C279" s="42">
        <v>18.73</v>
      </c>
      <c r="D279" s="47"/>
      <c r="E279" s="48"/>
      <c r="F279" s="47"/>
      <c r="G279" s="47"/>
    </row>
    <row r="280" spans="2:7" x14ac:dyDescent="0.25">
      <c r="B280">
        <v>10276</v>
      </c>
      <c r="C280" s="42">
        <v>17.239999999999998</v>
      </c>
      <c r="D280" s="47"/>
      <c r="E280" s="48"/>
      <c r="F280" s="47"/>
      <c r="G280" s="47"/>
    </row>
    <row r="281" spans="2:7" x14ac:dyDescent="0.25">
      <c r="B281">
        <v>10277</v>
      </c>
      <c r="C281" s="42">
        <v>23.91</v>
      </c>
      <c r="D281" s="47"/>
      <c r="E281" s="48"/>
      <c r="F281" s="47"/>
      <c r="G281" s="47"/>
    </row>
    <row r="282" spans="2:7" x14ac:dyDescent="0.25">
      <c r="B282">
        <v>10278</v>
      </c>
      <c r="C282" s="42">
        <v>22.12</v>
      </c>
      <c r="D282" s="47"/>
      <c r="E282" s="48"/>
      <c r="F282" s="47"/>
      <c r="G282" s="47"/>
    </row>
    <row r="283" spans="2:7" x14ac:dyDescent="0.25">
      <c r="B283">
        <v>10279</v>
      </c>
      <c r="C283" s="42">
        <v>15.25</v>
      </c>
      <c r="D283" s="47"/>
      <c r="E283" s="48"/>
      <c r="F283" s="47"/>
      <c r="G283" s="47"/>
    </row>
    <row r="284" spans="2:7" x14ac:dyDescent="0.25">
      <c r="B284">
        <v>10280</v>
      </c>
      <c r="C284" s="42">
        <v>24.77</v>
      </c>
      <c r="D284" s="47"/>
      <c r="E284" s="48"/>
      <c r="F284" s="47"/>
      <c r="G284" s="47"/>
    </row>
    <row r="285" spans="2:7" x14ac:dyDescent="0.25">
      <c r="B285">
        <v>10281</v>
      </c>
      <c r="C285" s="42">
        <v>20.28</v>
      </c>
      <c r="D285" s="47"/>
      <c r="E285" s="48"/>
      <c r="F285" s="47"/>
      <c r="G285" s="47"/>
    </row>
    <row r="286" spans="2:7" x14ac:dyDescent="0.25">
      <c r="B286">
        <v>10282</v>
      </c>
      <c r="C286" s="42">
        <v>20.329999999999998</v>
      </c>
      <c r="D286" s="47"/>
      <c r="E286" s="48"/>
      <c r="F286" s="47"/>
      <c r="G286" s="47"/>
    </row>
    <row r="287" spans="2:7" x14ac:dyDescent="0.25">
      <c r="B287">
        <v>10283</v>
      </c>
      <c r="C287" s="42">
        <v>16.899999999999999</v>
      </c>
      <c r="D287" s="47"/>
      <c r="E287" s="48"/>
      <c r="F287" s="47"/>
      <c r="G287" s="47"/>
    </row>
    <row r="288" spans="2:7" x14ac:dyDescent="0.25">
      <c r="B288">
        <v>10284</v>
      </c>
      <c r="C288" s="42">
        <v>16.47</v>
      </c>
      <c r="D288" s="47"/>
      <c r="E288" s="48"/>
      <c r="F288" s="47"/>
      <c r="G288" s="47"/>
    </row>
    <row r="289" spans="2:7" x14ac:dyDescent="0.25">
      <c r="B289">
        <v>10285</v>
      </c>
      <c r="C289" s="42">
        <v>21.18</v>
      </c>
      <c r="D289" s="47"/>
      <c r="E289" s="48"/>
      <c r="F289" s="47"/>
      <c r="G289" s="47"/>
    </row>
    <row r="290" spans="2:7" x14ac:dyDescent="0.25">
      <c r="B290">
        <v>10286</v>
      </c>
      <c r="C290" s="42">
        <v>15.86</v>
      </c>
      <c r="D290" s="47"/>
      <c r="E290" s="48"/>
      <c r="F290" s="47"/>
      <c r="G290" s="47"/>
    </row>
    <row r="291" spans="2:7" x14ac:dyDescent="0.25">
      <c r="B291">
        <v>10287</v>
      </c>
      <c r="C291" s="42">
        <v>24.42</v>
      </c>
      <c r="D291" s="47"/>
      <c r="E291" s="48"/>
      <c r="F291" s="47"/>
      <c r="G291" s="47"/>
    </row>
    <row r="292" spans="2:7" x14ac:dyDescent="0.25">
      <c r="B292">
        <v>10288</v>
      </c>
      <c r="C292" s="42">
        <v>222.38</v>
      </c>
      <c r="D292" s="47"/>
      <c r="E292" s="48"/>
      <c r="F292" s="47"/>
      <c r="G292" s="47"/>
    </row>
    <row r="293" spans="2:7" x14ac:dyDescent="0.25">
      <c r="B293">
        <v>10289</v>
      </c>
      <c r="C293" s="42">
        <v>188.85</v>
      </c>
      <c r="D293" s="47"/>
      <c r="E293" s="48"/>
      <c r="F293" s="47"/>
      <c r="G293" s="47"/>
    </row>
    <row r="294" spans="2:7" x14ac:dyDescent="0.25">
      <c r="B294">
        <v>10290</v>
      </c>
      <c r="C294" s="42">
        <v>15.32</v>
      </c>
      <c r="D294" s="47"/>
      <c r="E294" s="48"/>
      <c r="F294" s="47"/>
      <c r="G294" s="47"/>
    </row>
    <row r="295" spans="2:7" x14ac:dyDescent="0.25">
      <c r="B295">
        <v>10291</v>
      </c>
      <c r="C295" s="42">
        <v>24.71</v>
      </c>
      <c r="D295" s="47"/>
      <c r="E295" s="48"/>
      <c r="F295" s="47"/>
      <c r="G295" s="47"/>
    </row>
    <row r="296" spans="2:7" x14ac:dyDescent="0.25">
      <c r="B296">
        <v>10292</v>
      </c>
      <c r="C296" s="42">
        <v>20.97</v>
      </c>
      <c r="D296" s="47"/>
      <c r="E296" s="48"/>
      <c r="F296" s="47"/>
      <c r="G296" s="47"/>
    </row>
    <row r="297" spans="2:7" x14ac:dyDescent="0.25">
      <c r="B297">
        <v>10293</v>
      </c>
      <c r="C297" s="42">
        <v>21.92</v>
      </c>
      <c r="D297" s="47"/>
      <c r="E297" s="48"/>
      <c r="F297" s="47"/>
      <c r="G297" s="47"/>
    </row>
    <row r="298" spans="2:7" x14ac:dyDescent="0.25">
      <c r="B298">
        <v>10294</v>
      </c>
      <c r="C298" s="42">
        <v>15.4</v>
      </c>
      <c r="D298" s="47"/>
      <c r="E298" s="48"/>
      <c r="F298" s="47"/>
      <c r="G298" s="47"/>
    </row>
    <row r="299" spans="2:7" x14ac:dyDescent="0.25">
      <c r="B299">
        <v>10295</v>
      </c>
      <c r="C299" s="42">
        <v>23.08</v>
      </c>
      <c r="D299" s="47"/>
      <c r="E299" s="48"/>
      <c r="F299" s="47"/>
      <c r="G299" s="47"/>
    </row>
    <row r="300" spans="2:7" x14ac:dyDescent="0.25">
      <c r="B300">
        <v>10296</v>
      </c>
      <c r="C300" s="42">
        <v>23.4</v>
      </c>
      <c r="D300" s="47"/>
      <c r="E300" s="48"/>
      <c r="F300" s="47"/>
      <c r="G300" s="47"/>
    </row>
    <row r="301" spans="2:7" x14ac:dyDescent="0.25">
      <c r="B301">
        <v>10297</v>
      </c>
      <c r="C301" s="42">
        <v>22.65</v>
      </c>
      <c r="D301" s="47"/>
      <c r="E301" s="48"/>
      <c r="F301" s="47"/>
      <c r="G301" s="47"/>
    </row>
    <row r="302" spans="2:7" x14ac:dyDescent="0.25">
      <c r="B302">
        <v>10298</v>
      </c>
      <c r="C302" s="42">
        <v>24.61</v>
      </c>
      <c r="D302" s="47"/>
      <c r="E302" s="48"/>
      <c r="F302" s="47"/>
      <c r="G302" s="47"/>
    </row>
    <row r="303" spans="2:7" x14ac:dyDescent="0.25">
      <c r="B303">
        <v>10299</v>
      </c>
      <c r="C303" s="42">
        <v>24.97</v>
      </c>
      <c r="D303" s="47"/>
      <c r="E303" s="48"/>
      <c r="F303" s="47"/>
      <c r="G303" s="47"/>
    </row>
    <row r="304" spans="2:7" x14ac:dyDescent="0.25">
      <c r="B304">
        <v>10300</v>
      </c>
      <c r="C304" s="42">
        <v>18.57</v>
      </c>
      <c r="D304" s="47"/>
      <c r="E304" s="48"/>
      <c r="F304" s="47"/>
      <c r="G304" s="47"/>
    </row>
    <row r="305" spans="2:7" x14ac:dyDescent="0.25">
      <c r="B305">
        <v>10301</v>
      </c>
      <c r="C305" s="42">
        <v>16.149999999999999</v>
      </c>
      <c r="D305" s="47"/>
      <c r="E305" s="48"/>
      <c r="F305" s="47"/>
      <c r="G305" s="47"/>
    </row>
    <row r="306" spans="2:7" x14ac:dyDescent="0.25">
      <c r="B306">
        <v>10302</v>
      </c>
      <c r="C306" s="42">
        <v>19.95</v>
      </c>
      <c r="D306" s="47"/>
      <c r="E306" s="48"/>
      <c r="F306" s="47"/>
      <c r="G306" s="47"/>
    </row>
    <row r="307" spans="2:7" x14ac:dyDescent="0.25">
      <c r="B307">
        <v>10303</v>
      </c>
      <c r="C307" s="42">
        <v>15.61</v>
      </c>
      <c r="D307" s="47"/>
      <c r="E307" s="48"/>
      <c r="F307" s="47"/>
      <c r="G307" s="47"/>
    </row>
    <row r="308" spans="2:7" x14ac:dyDescent="0.25">
      <c r="B308">
        <v>10304</v>
      </c>
      <c r="C308" s="42">
        <v>19.13</v>
      </c>
      <c r="D308" s="47"/>
      <c r="E308" s="48"/>
      <c r="F308" s="47"/>
      <c r="G308" s="47"/>
    </row>
    <row r="309" spans="2:7" x14ac:dyDescent="0.25">
      <c r="B309">
        <v>10305</v>
      </c>
      <c r="C309" s="42">
        <v>231.23</v>
      </c>
      <c r="D309" s="47"/>
      <c r="E309" s="48"/>
      <c r="F309" s="47"/>
      <c r="G309" s="47"/>
    </row>
    <row r="310" spans="2:7" x14ac:dyDescent="0.25">
      <c r="B310">
        <v>10306</v>
      </c>
      <c r="C310" s="42">
        <v>244.75</v>
      </c>
      <c r="D310" s="47"/>
      <c r="E310" s="48"/>
      <c r="F310" s="47"/>
      <c r="G310" s="47"/>
    </row>
    <row r="311" spans="2:7" x14ac:dyDescent="0.25">
      <c r="B311">
        <v>10307</v>
      </c>
      <c r="C311" s="42">
        <v>21.36</v>
      </c>
      <c r="D311" s="47"/>
      <c r="E311" s="48"/>
      <c r="F311" s="47"/>
      <c r="G311" s="47"/>
    </row>
    <row r="312" spans="2:7" x14ac:dyDescent="0.25">
      <c r="B312">
        <v>10308</v>
      </c>
      <c r="C312" s="42">
        <v>21.83</v>
      </c>
      <c r="D312" s="47"/>
      <c r="E312" s="48"/>
      <c r="F312" s="47"/>
      <c r="G312" s="47"/>
    </row>
    <row r="313" spans="2:7" x14ac:dyDescent="0.25">
      <c r="B313">
        <v>10309</v>
      </c>
      <c r="C313" s="42">
        <v>21.58</v>
      </c>
      <c r="D313" s="47"/>
      <c r="E313" s="48"/>
      <c r="F313" s="47"/>
      <c r="G313" s="47"/>
    </row>
    <row r="314" spans="2:7" x14ac:dyDescent="0.25">
      <c r="B314">
        <v>10310</v>
      </c>
      <c r="C314" s="42">
        <v>17.510000000000002</v>
      </c>
      <c r="D314" s="47"/>
      <c r="E314" s="48"/>
      <c r="F314" s="47"/>
      <c r="G314" s="47"/>
    </row>
    <row r="315" spans="2:7" x14ac:dyDescent="0.25">
      <c r="B315">
        <v>10311</v>
      </c>
      <c r="C315" s="42">
        <v>23.29</v>
      </c>
      <c r="D315" s="47"/>
      <c r="E315" s="48"/>
      <c r="F315" s="47"/>
      <c r="G315" s="47"/>
    </row>
    <row r="316" spans="2:7" x14ac:dyDescent="0.25">
      <c r="B316">
        <v>10312</v>
      </c>
      <c r="C316" s="42">
        <v>18.350000000000001</v>
      </c>
      <c r="D316" s="47"/>
      <c r="E316" s="48"/>
      <c r="F316" s="47"/>
      <c r="G316" s="47"/>
    </row>
    <row r="317" spans="2:7" x14ac:dyDescent="0.25">
      <c r="B317">
        <v>10313</v>
      </c>
      <c r="C317" s="42">
        <v>23.06</v>
      </c>
      <c r="D317" s="47"/>
      <c r="E317" s="48"/>
      <c r="F317" s="47"/>
      <c r="G317" s="47"/>
    </row>
    <row r="318" spans="2:7" x14ac:dyDescent="0.25">
      <c r="B318">
        <v>10314</v>
      </c>
      <c r="C318" s="42">
        <v>19.809999999999999</v>
      </c>
      <c r="D318" s="47"/>
      <c r="E318" s="48"/>
      <c r="F318" s="47"/>
      <c r="G318" s="47"/>
    </row>
    <row r="319" spans="2:7" x14ac:dyDescent="0.25">
      <c r="B319">
        <v>10315</v>
      </c>
      <c r="C319" s="42">
        <v>162.74</v>
      </c>
      <c r="D319" s="47"/>
      <c r="E319" s="48"/>
      <c r="F319" s="47"/>
      <c r="G319" s="47"/>
    </row>
    <row r="320" spans="2:7" x14ac:dyDescent="0.25">
      <c r="B320">
        <v>10316</v>
      </c>
      <c r="C320" s="42">
        <v>16.86</v>
      </c>
      <c r="D320" s="47"/>
      <c r="E320" s="48"/>
      <c r="F320" s="47"/>
      <c r="G320" s="47"/>
    </row>
    <row r="321" spans="2:7" x14ac:dyDescent="0.25">
      <c r="B321">
        <v>10317</v>
      </c>
      <c r="C321" s="42">
        <v>23.31</v>
      </c>
      <c r="D321" s="47"/>
      <c r="E321" s="48"/>
      <c r="F321" s="47"/>
      <c r="G321" s="47"/>
    </row>
    <row r="322" spans="2:7" x14ac:dyDescent="0.25">
      <c r="B322">
        <v>10318</v>
      </c>
      <c r="C322" s="42">
        <v>22.92</v>
      </c>
      <c r="D322" s="47"/>
      <c r="E322" s="48"/>
      <c r="F322" s="47"/>
      <c r="G322" s="47"/>
    </row>
    <row r="323" spans="2:7" x14ac:dyDescent="0.25">
      <c r="B323">
        <v>10319</v>
      </c>
      <c r="C323" s="42">
        <v>22.84</v>
      </c>
      <c r="D323" s="47"/>
      <c r="E323" s="48"/>
      <c r="F323" s="47"/>
      <c r="G323" s="47"/>
    </row>
    <row r="324" spans="2:7" x14ac:dyDescent="0.25">
      <c r="B324">
        <v>10320</v>
      </c>
      <c r="C324" s="42">
        <v>16.97</v>
      </c>
      <c r="D324" s="47"/>
      <c r="E324" s="48"/>
      <c r="F324" s="47"/>
      <c r="G324" s="47"/>
    </row>
    <row r="325" spans="2:7" x14ac:dyDescent="0.25">
      <c r="B325">
        <v>10321</v>
      </c>
      <c r="C325" s="42">
        <v>188.16</v>
      </c>
      <c r="D325" s="47"/>
      <c r="E325" s="48"/>
      <c r="F325" s="47"/>
      <c r="G325" s="47"/>
    </row>
    <row r="326" spans="2:7" x14ac:dyDescent="0.25">
      <c r="B326">
        <v>10322</v>
      </c>
      <c r="C326" s="42">
        <v>22.57</v>
      </c>
      <c r="D326" s="47"/>
      <c r="E326" s="48"/>
      <c r="F326" s="47"/>
      <c r="G326" s="47"/>
    </row>
    <row r="327" spans="2:7" x14ac:dyDescent="0.25">
      <c r="B327">
        <v>10323</v>
      </c>
      <c r="C327" s="42">
        <v>24.71</v>
      </c>
      <c r="D327" s="47"/>
      <c r="E327" s="48"/>
      <c r="F327" s="47"/>
      <c r="G327" s="47"/>
    </row>
    <row r="328" spans="2:7" x14ac:dyDescent="0.25">
      <c r="B328">
        <v>10324</v>
      </c>
      <c r="C328" s="42">
        <v>246.67</v>
      </c>
      <c r="D328" s="47"/>
      <c r="E328" s="48"/>
      <c r="F328" s="47"/>
      <c r="G328" s="47"/>
    </row>
    <row r="329" spans="2:7" x14ac:dyDescent="0.25">
      <c r="B329">
        <v>10325</v>
      </c>
      <c r="C329" s="42">
        <v>20.97</v>
      </c>
      <c r="D329" s="47"/>
      <c r="E329" s="48"/>
      <c r="F329" s="47"/>
      <c r="G329" s="47"/>
    </row>
    <row r="330" spans="2:7" x14ac:dyDescent="0.25">
      <c r="B330">
        <v>10326</v>
      </c>
      <c r="C330" s="42">
        <v>19.829999999999998</v>
      </c>
      <c r="D330" s="47"/>
      <c r="E330" s="48"/>
      <c r="F330" s="47"/>
      <c r="G330" s="47"/>
    </row>
    <row r="331" spans="2:7" x14ac:dyDescent="0.25">
      <c r="B331">
        <v>10327</v>
      </c>
      <c r="C331" s="42">
        <v>19.09</v>
      </c>
      <c r="D331" s="47"/>
      <c r="E331" s="48"/>
      <c r="F331" s="47"/>
      <c r="G331" s="47"/>
    </row>
    <row r="332" spans="2:7" x14ac:dyDescent="0.25">
      <c r="B332">
        <v>10328</v>
      </c>
      <c r="C332" s="42">
        <v>16.52</v>
      </c>
      <c r="D332" s="47"/>
      <c r="E332" s="48"/>
      <c r="F332" s="47"/>
      <c r="G332" s="47"/>
    </row>
    <row r="333" spans="2:7" x14ac:dyDescent="0.25">
      <c r="B333">
        <v>10329</v>
      </c>
      <c r="C333" s="42">
        <v>22.31</v>
      </c>
      <c r="D333" s="47"/>
      <c r="E333" s="48"/>
      <c r="F333" s="47"/>
      <c r="G333" s="47"/>
    </row>
    <row r="334" spans="2:7" x14ac:dyDescent="0.25">
      <c r="B334">
        <v>10330</v>
      </c>
      <c r="C334" s="42">
        <v>19.52</v>
      </c>
      <c r="D334" s="47"/>
      <c r="E334" s="48"/>
      <c r="F334" s="47"/>
      <c r="G334" s="47"/>
    </row>
    <row r="335" spans="2:7" x14ac:dyDescent="0.25">
      <c r="B335">
        <v>10331</v>
      </c>
      <c r="C335" s="42">
        <v>24.79</v>
      </c>
      <c r="D335" s="47"/>
      <c r="E335" s="48"/>
      <c r="F335" s="47"/>
      <c r="G335" s="47"/>
    </row>
    <row r="336" spans="2:7" x14ac:dyDescent="0.25">
      <c r="B336">
        <v>10332</v>
      </c>
      <c r="C336" s="42">
        <v>18.84</v>
      </c>
      <c r="D336" s="47"/>
      <c r="E336" s="48"/>
      <c r="F336" s="47"/>
      <c r="G336" s="47"/>
    </row>
    <row r="337" spans="2:7" x14ac:dyDescent="0.25">
      <c r="B337">
        <v>10333</v>
      </c>
      <c r="C337" s="42">
        <v>24.58</v>
      </c>
      <c r="D337" s="47"/>
      <c r="E337" s="48"/>
      <c r="F337" s="47"/>
      <c r="G337" s="47"/>
    </row>
    <row r="338" spans="2:7" x14ac:dyDescent="0.25">
      <c r="B338">
        <v>10334</v>
      </c>
      <c r="C338" s="42">
        <v>17.190000000000001</v>
      </c>
      <c r="D338" s="47"/>
      <c r="E338" s="48"/>
      <c r="F338" s="47"/>
      <c r="G338" s="47"/>
    </row>
    <row r="339" spans="2:7" x14ac:dyDescent="0.25">
      <c r="B339">
        <v>10335</v>
      </c>
      <c r="C339" s="42">
        <v>19.649999999999999</v>
      </c>
      <c r="D339" s="47"/>
      <c r="E339" s="48"/>
      <c r="F339" s="47"/>
      <c r="G339" s="47"/>
    </row>
    <row r="340" spans="2:7" x14ac:dyDescent="0.25">
      <c r="B340">
        <v>10336</v>
      </c>
      <c r="C340" s="42">
        <v>17.350000000000001</v>
      </c>
      <c r="D340" s="47"/>
      <c r="E340" s="48"/>
      <c r="F340" s="47"/>
      <c r="G340" s="47"/>
    </row>
    <row r="341" spans="2:7" x14ac:dyDescent="0.25">
      <c r="B341">
        <v>10337</v>
      </c>
      <c r="C341" s="42">
        <v>22.92</v>
      </c>
      <c r="D341" s="47"/>
      <c r="E341" s="48"/>
      <c r="F341" s="47"/>
      <c r="G341" s="47"/>
    </row>
    <row r="342" spans="2:7" x14ac:dyDescent="0.25">
      <c r="B342">
        <v>10338</v>
      </c>
      <c r="C342" s="42">
        <v>18.809999999999999</v>
      </c>
      <c r="D342" s="47"/>
      <c r="E342" s="48"/>
      <c r="F342" s="47"/>
      <c r="G342" s="47"/>
    </row>
    <row r="343" spans="2:7" x14ac:dyDescent="0.25">
      <c r="B343">
        <v>10339</v>
      </c>
      <c r="C343" s="42">
        <v>20.079999999999998</v>
      </c>
      <c r="D343" s="47"/>
      <c r="E343" s="48"/>
      <c r="F343" s="47"/>
      <c r="G343" s="47"/>
    </row>
    <row r="344" spans="2:7" x14ac:dyDescent="0.25">
      <c r="B344">
        <v>10340</v>
      </c>
      <c r="C344" s="42">
        <v>24.54</v>
      </c>
      <c r="D344" s="47"/>
      <c r="E344" s="48"/>
      <c r="F344" s="47"/>
      <c r="G344" s="47"/>
    </row>
    <row r="345" spans="2:7" x14ac:dyDescent="0.25">
      <c r="B345">
        <v>10341</v>
      </c>
      <c r="C345" s="42">
        <v>24.81</v>
      </c>
      <c r="D345" s="47"/>
      <c r="E345" s="48"/>
      <c r="F345" s="47"/>
      <c r="G345" s="47"/>
    </row>
    <row r="346" spans="2:7" x14ac:dyDescent="0.25">
      <c r="B346">
        <v>10342</v>
      </c>
      <c r="C346" s="42">
        <v>15.94</v>
      </c>
      <c r="D346" s="47"/>
      <c r="E346" s="48"/>
      <c r="F346" s="47"/>
      <c r="G346" s="47"/>
    </row>
    <row r="347" spans="2:7" x14ac:dyDescent="0.25">
      <c r="B347">
        <v>10343</v>
      </c>
      <c r="C347" s="42">
        <v>18.29</v>
      </c>
      <c r="D347" s="47"/>
      <c r="E347" s="48"/>
      <c r="F347" s="47"/>
      <c r="G347" s="47"/>
    </row>
    <row r="348" spans="2:7" x14ac:dyDescent="0.25">
      <c r="B348">
        <v>10344</v>
      </c>
      <c r="C348" s="42">
        <v>15.55</v>
      </c>
      <c r="D348" s="47"/>
      <c r="E348" s="48"/>
      <c r="F348" s="47"/>
      <c r="G348" s="47"/>
    </row>
    <row r="349" spans="2:7" x14ac:dyDescent="0.25">
      <c r="B349">
        <v>10345</v>
      </c>
      <c r="C349" s="42">
        <v>19.2</v>
      </c>
      <c r="D349" s="47"/>
      <c r="E349" s="48"/>
      <c r="F349" s="47"/>
      <c r="G349" s="47"/>
    </row>
    <row r="350" spans="2:7" x14ac:dyDescent="0.25">
      <c r="B350">
        <v>10346</v>
      </c>
      <c r="C350" s="42">
        <v>17.34</v>
      </c>
      <c r="D350" s="47"/>
      <c r="E350" s="48"/>
      <c r="F350" s="47"/>
      <c r="G350" s="47"/>
    </row>
    <row r="351" spans="2:7" x14ac:dyDescent="0.25">
      <c r="B351">
        <v>10347</v>
      </c>
      <c r="C351" s="42">
        <v>22.51</v>
      </c>
      <c r="D351" s="47"/>
      <c r="E351" s="48"/>
      <c r="F351" s="47"/>
      <c r="G351" s="47"/>
    </row>
    <row r="352" spans="2:7" x14ac:dyDescent="0.25">
      <c r="B352">
        <v>10348</v>
      </c>
      <c r="C352" s="42">
        <v>23.45</v>
      </c>
      <c r="D352" s="47"/>
      <c r="E352" s="48"/>
      <c r="F352" s="47"/>
      <c r="G352" s="47"/>
    </row>
    <row r="353" spans="2:7" x14ac:dyDescent="0.25">
      <c r="B353">
        <v>10349</v>
      </c>
      <c r="C353" s="42">
        <v>16.149999999999999</v>
      </c>
      <c r="D353" s="47"/>
      <c r="E353" s="48"/>
      <c r="F353" s="47"/>
      <c r="G353" s="47"/>
    </row>
    <row r="354" spans="2:7" x14ac:dyDescent="0.25">
      <c r="B354">
        <v>10350</v>
      </c>
      <c r="C354" s="42">
        <v>17.68</v>
      </c>
      <c r="D354" s="47"/>
      <c r="E354" s="48"/>
      <c r="F354" s="47"/>
      <c r="G354" s="47"/>
    </row>
    <row r="355" spans="2:7" x14ac:dyDescent="0.25">
      <c r="B355">
        <v>10351</v>
      </c>
      <c r="C355" s="42">
        <v>22.11</v>
      </c>
      <c r="D355" s="47"/>
      <c r="E355" s="48"/>
      <c r="F355" s="47"/>
      <c r="G355" s="47"/>
    </row>
    <row r="356" spans="2:7" x14ac:dyDescent="0.25">
      <c r="B356">
        <v>10352</v>
      </c>
      <c r="C356" s="42">
        <v>18.41</v>
      </c>
      <c r="D356" s="47"/>
      <c r="E356" s="48"/>
      <c r="F356" s="47"/>
      <c r="G356" s="47"/>
    </row>
    <row r="357" spans="2:7" x14ac:dyDescent="0.25">
      <c r="B357">
        <v>10353</v>
      </c>
      <c r="C357" s="42">
        <v>17.079999999999998</v>
      </c>
      <c r="D357" s="47"/>
      <c r="E357" s="48"/>
      <c r="F357" s="47"/>
      <c r="G357" s="47"/>
    </row>
    <row r="358" spans="2:7" x14ac:dyDescent="0.25">
      <c r="B358">
        <v>10354</v>
      </c>
      <c r="C358" s="42">
        <v>15.77</v>
      </c>
      <c r="D358" s="47"/>
      <c r="E358" s="48"/>
      <c r="F358" s="47"/>
      <c r="G358" s="47"/>
    </row>
    <row r="359" spans="2:7" x14ac:dyDescent="0.25">
      <c r="B359">
        <v>10355</v>
      </c>
      <c r="C359" s="42">
        <v>22.41</v>
      </c>
      <c r="D359" s="47"/>
      <c r="E359" s="48"/>
      <c r="F359" s="47"/>
      <c r="G359" s="47"/>
    </row>
    <row r="360" spans="2:7" x14ac:dyDescent="0.25">
      <c r="B360">
        <v>10356</v>
      </c>
      <c r="C360" s="42">
        <v>20.63</v>
      </c>
      <c r="D360" s="47"/>
      <c r="E360" s="48"/>
      <c r="F360" s="47"/>
      <c r="G360" s="47"/>
    </row>
    <row r="361" spans="2:7" x14ac:dyDescent="0.25">
      <c r="B361">
        <v>10357</v>
      </c>
      <c r="C361" s="42">
        <v>18.14</v>
      </c>
      <c r="D361" s="47"/>
      <c r="E361" s="48"/>
      <c r="F361" s="47"/>
      <c r="G361" s="47"/>
    </row>
    <row r="362" spans="2:7" x14ac:dyDescent="0.25">
      <c r="B362">
        <v>10358</v>
      </c>
      <c r="C362" s="42">
        <v>20.18</v>
      </c>
      <c r="D362" s="47"/>
      <c r="E362" s="48"/>
      <c r="F362" s="47"/>
      <c r="G362" s="47"/>
    </row>
    <row r="363" spans="2:7" x14ac:dyDescent="0.25">
      <c r="B363">
        <v>10359</v>
      </c>
      <c r="C363" s="42">
        <v>177.3</v>
      </c>
      <c r="D363" s="47"/>
      <c r="E363" s="48"/>
      <c r="F363" s="47"/>
      <c r="G363" s="47"/>
    </row>
    <row r="364" spans="2:7" x14ac:dyDescent="0.25">
      <c r="B364">
        <v>10360</v>
      </c>
      <c r="C364" s="42">
        <v>15.71</v>
      </c>
      <c r="D364" s="47"/>
      <c r="E364" s="48"/>
      <c r="F364" s="47"/>
      <c r="G364" s="47"/>
    </row>
    <row r="365" spans="2:7" x14ac:dyDescent="0.25">
      <c r="B365">
        <v>10361</v>
      </c>
      <c r="C365" s="42">
        <v>21.75</v>
      </c>
      <c r="D365" s="47"/>
      <c r="E365" s="48"/>
      <c r="F365" s="47"/>
      <c r="G365" s="47"/>
    </row>
    <row r="366" spans="2:7" x14ac:dyDescent="0.25">
      <c r="B366">
        <v>10362</v>
      </c>
      <c r="C366" s="42">
        <v>18.25</v>
      </c>
      <c r="D366" s="47"/>
      <c r="E366" s="48"/>
      <c r="F366" s="47"/>
      <c r="G366" s="47"/>
    </row>
    <row r="367" spans="2:7" x14ac:dyDescent="0.25">
      <c r="B367">
        <v>10363</v>
      </c>
      <c r="C367" s="42">
        <v>203.72</v>
      </c>
      <c r="D367" s="47"/>
      <c r="E367" s="48"/>
      <c r="F367" s="47"/>
      <c r="G367" s="47"/>
    </row>
    <row r="368" spans="2:7" x14ac:dyDescent="0.25">
      <c r="B368">
        <v>10364</v>
      </c>
      <c r="C368" s="42">
        <v>15.54</v>
      </c>
      <c r="D368" s="47"/>
      <c r="E368" s="48"/>
      <c r="F368" s="47"/>
      <c r="G368" s="47"/>
    </row>
    <row r="369" spans="2:7" x14ac:dyDescent="0.25">
      <c r="B369">
        <v>10365</v>
      </c>
      <c r="C369" s="42">
        <v>17.5</v>
      </c>
      <c r="D369" s="47"/>
      <c r="E369" s="48"/>
      <c r="F369" s="47"/>
      <c r="G369" s="47"/>
    </row>
    <row r="370" spans="2:7" x14ac:dyDescent="0.25">
      <c r="B370">
        <v>10366</v>
      </c>
      <c r="C370" s="42">
        <v>21.32</v>
      </c>
      <c r="D370" s="47"/>
      <c r="E370" s="48"/>
      <c r="F370" s="47"/>
      <c r="G370" s="47"/>
    </row>
    <row r="371" spans="2:7" x14ac:dyDescent="0.25">
      <c r="B371">
        <v>10367</v>
      </c>
      <c r="C371" s="42">
        <v>150.86000000000001</v>
      </c>
      <c r="D371" s="47"/>
      <c r="E371" s="48"/>
      <c r="F371" s="47"/>
      <c r="G371" s="47"/>
    </row>
    <row r="372" spans="2:7" x14ac:dyDescent="0.25">
      <c r="B372">
        <v>10368</v>
      </c>
      <c r="C372" s="42">
        <v>17.39</v>
      </c>
      <c r="D372" s="47"/>
      <c r="E372" s="48"/>
      <c r="F372" s="47"/>
      <c r="G372" s="47"/>
    </row>
    <row r="373" spans="2:7" x14ac:dyDescent="0.25">
      <c r="B373">
        <v>10369</v>
      </c>
      <c r="C373" s="42">
        <v>23.87</v>
      </c>
      <c r="D373" s="47"/>
      <c r="E373" s="48"/>
      <c r="F373" s="47"/>
      <c r="G373" s="47"/>
    </row>
    <row r="374" spans="2:7" x14ac:dyDescent="0.25">
      <c r="B374">
        <v>10370</v>
      </c>
      <c r="C374" s="42">
        <v>21.53</v>
      </c>
      <c r="D374" s="47"/>
      <c r="E374" s="48"/>
      <c r="F374" s="47"/>
      <c r="G374" s="47"/>
    </row>
    <row r="375" spans="2:7" x14ac:dyDescent="0.25">
      <c r="B375">
        <v>10371</v>
      </c>
      <c r="C375" s="42">
        <v>19.64</v>
      </c>
      <c r="D375" s="47"/>
      <c r="E375" s="48"/>
      <c r="F375" s="47"/>
      <c r="G375" s="47"/>
    </row>
    <row r="376" spans="2:7" x14ac:dyDescent="0.25">
      <c r="B376">
        <v>10372</v>
      </c>
      <c r="C376" s="42">
        <v>18.27</v>
      </c>
      <c r="D376" s="47"/>
      <c r="E376" s="48"/>
      <c r="F376" s="47"/>
      <c r="G376" s="47"/>
    </row>
    <row r="377" spans="2:7" x14ac:dyDescent="0.25">
      <c r="B377">
        <v>10373</v>
      </c>
      <c r="C377" s="42">
        <v>19.27</v>
      </c>
      <c r="D377" s="47"/>
      <c r="E377" s="48"/>
      <c r="F377" s="47"/>
      <c r="G377" s="47"/>
    </row>
    <row r="378" spans="2:7" x14ac:dyDescent="0.25">
      <c r="B378">
        <v>10374</v>
      </c>
      <c r="C378" s="42">
        <v>20.16</v>
      </c>
      <c r="D378" s="47"/>
      <c r="E378" s="48"/>
      <c r="F378" s="47"/>
      <c r="G378" s="47"/>
    </row>
    <row r="379" spans="2:7" x14ac:dyDescent="0.25">
      <c r="B379">
        <v>10375</v>
      </c>
      <c r="C379" s="42">
        <v>15.59</v>
      </c>
      <c r="D379" s="47"/>
      <c r="E379" s="48"/>
      <c r="F379" s="47"/>
      <c r="G379" s="47"/>
    </row>
    <row r="380" spans="2:7" x14ac:dyDescent="0.25">
      <c r="B380">
        <v>10376</v>
      </c>
      <c r="C380" s="42">
        <v>16.34</v>
      </c>
      <c r="D380" s="47"/>
      <c r="E380" s="48"/>
      <c r="F380" s="47"/>
      <c r="G380" s="47"/>
    </row>
    <row r="381" spans="2:7" x14ac:dyDescent="0.25">
      <c r="B381">
        <v>10377</v>
      </c>
      <c r="C381" s="42">
        <v>199.18</v>
      </c>
      <c r="D381" s="47"/>
      <c r="E381" s="48"/>
      <c r="F381" s="47"/>
      <c r="G381" s="47"/>
    </row>
    <row r="382" spans="2:7" x14ac:dyDescent="0.25">
      <c r="B382">
        <v>10378</v>
      </c>
      <c r="C382" s="42">
        <v>19.989999999999998</v>
      </c>
      <c r="D382" s="47"/>
      <c r="E382" s="48"/>
      <c r="F382" s="47"/>
      <c r="G382" s="47"/>
    </row>
    <row r="383" spans="2:7" x14ac:dyDescent="0.25">
      <c r="B383">
        <v>10379</v>
      </c>
      <c r="C383" s="42">
        <v>18.440000000000001</v>
      </c>
      <c r="D383" s="47"/>
      <c r="E383" s="48"/>
      <c r="F383" s="47"/>
      <c r="G383" s="47"/>
    </row>
    <row r="384" spans="2:7" x14ac:dyDescent="0.25">
      <c r="B384">
        <v>10380</v>
      </c>
      <c r="C384" s="42">
        <v>23.75</v>
      </c>
      <c r="D384" s="47"/>
      <c r="E384" s="48"/>
      <c r="F384" s="47"/>
      <c r="G384" s="47"/>
    </row>
    <row r="385" spans="2:7" x14ac:dyDescent="0.25">
      <c r="B385">
        <v>10381</v>
      </c>
      <c r="C385" s="42">
        <v>20.88</v>
      </c>
      <c r="D385" s="47"/>
      <c r="E385" s="48"/>
      <c r="F385" s="47"/>
      <c r="G385" s="47"/>
    </row>
    <row r="386" spans="2:7" x14ac:dyDescent="0.25">
      <c r="B386">
        <v>10382</v>
      </c>
      <c r="C386" s="42">
        <v>197.43</v>
      </c>
      <c r="D386" s="47"/>
      <c r="E386" s="48"/>
      <c r="F386" s="47"/>
      <c r="G386" s="47"/>
    </row>
    <row r="387" spans="2:7" x14ac:dyDescent="0.25">
      <c r="B387">
        <v>10383</v>
      </c>
      <c r="C387" s="42">
        <v>20.32</v>
      </c>
      <c r="D387" s="47"/>
      <c r="E387" s="48"/>
      <c r="F387" s="47"/>
      <c r="G387" s="47"/>
    </row>
    <row r="388" spans="2:7" x14ac:dyDescent="0.25">
      <c r="B388">
        <v>10384</v>
      </c>
      <c r="C388" s="42">
        <v>16.82</v>
      </c>
      <c r="D388" s="47"/>
      <c r="E388" s="48"/>
      <c r="F388" s="47"/>
      <c r="G388" s="47"/>
    </row>
    <row r="389" spans="2:7" x14ac:dyDescent="0.25">
      <c r="B389">
        <v>10385</v>
      </c>
      <c r="C389" s="42">
        <v>20.16</v>
      </c>
      <c r="D389" s="47"/>
      <c r="E389" s="48"/>
      <c r="F389" s="47"/>
      <c r="G389" s="47"/>
    </row>
    <row r="390" spans="2:7" x14ac:dyDescent="0.25">
      <c r="B390">
        <v>10386</v>
      </c>
      <c r="C390" s="42">
        <v>16.79</v>
      </c>
      <c r="D390" s="47"/>
      <c r="E390" s="48"/>
      <c r="F390" s="47"/>
      <c r="G390" s="47"/>
    </row>
    <row r="391" spans="2:7" x14ac:dyDescent="0.25">
      <c r="B391">
        <v>10387</v>
      </c>
      <c r="C391" s="42">
        <v>22.53</v>
      </c>
      <c r="D391" s="47"/>
      <c r="E391" s="48"/>
      <c r="F391" s="47"/>
      <c r="G391" s="47"/>
    </row>
    <row r="392" spans="2:7" x14ac:dyDescent="0.25">
      <c r="B392">
        <v>10388</v>
      </c>
      <c r="C392" s="42">
        <v>21.68</v>
      </c>
      <c r="D392" s="47"/>
      <c r="E392" s="48"/>
      <c r="F392" s="47"/>
      <c r="G392" s="47"/>
    </row>
    <row r="393" spans="2:7" x14ac:dyDescent="0.25">
      <c r="B393">
        <v>10389</v>
      </c>
      <c r="C393" s="42">
        <v>23.54</v>
      </c>
      <c r="D393" s="47"/>
      <c r="E393" s="48"/>
      <c r="F393" s="47"/>
      <c r="G393" s="47"/>
    </row>
    <row r="394" spans="2:7" x14ac:dyDescent="0.25">
      <c r="B394">
        <v>10390</v>
      </c>
      <c r="C394" s="42">
        <v>17.670000000000002</v>
      </c>
      <c r="D394" s="47"/>
      <c r="E394" s="48"/>
      <c r="F394" s="47"/>
      <c r="G394" s="47"/>
    </row>
    <row r="395" spans="2:7" x14ac:dyDescent="0.25">
      <c r="B395">
        <v>10391</v>
      </c>
      <c r="C395" s="42">
        <v>22.79</v>
      </c>
      <c r="D395" s="47"/>
      <c r="E395" s="48"/>
      <c r="F395" s="47"/>
      <c r="G395" s="47"/>
    </row>
    <row r="396" spans="2:7" x14ac:dyDescent="0.25">
      <c r="B396">
        <v>10392</v>
      </c>
      <c r="C396" s="42">
        <v>24.8</v>
      </c>
      <c r="D396" s="47"/>
      <c r="E396" s="48"/>
      <c r="F396" s="47"/>
      <c r="G396" s="47"/>
    </row>
    <row r="397" spans="2:7" x14ac:dyDescent="0.25">
      <c r="B397">
        <v>10393</v>
      </c>
      <c r="C397" s="42">
        <v>15.27</v>
      </c>
      <c r="D397" s="47"/>
      <c r="E397" s="48"/>
      <c r="F397" s="47"/>
      <c r="G397" s="47"/>
    </row>
    <row r="398" spans="2:7" x14ac:dyDescent="0.25">
      <c r="B398">
        <v>10394</v>
      </c>
      <c r="C398" s="42">
        <v>18.739999999999998</v>
      </c>
      <c r="D398" s="47"/>
      <c r="E398" s="48"/>
      <c r="F398" s="47"/>
      <c r="G398" s="47"/>
    </row>
    <row r="399" spans="2:7" x14ac:dyDescent="0.25">
      <c r="B399">
        <v>10395</v>
      </c>
      <c r="C399" s="42">
        <v>16.47</v>
      </c>
      <c r="D399" s="47"/>
      <c r="E399" s="48"/>
      <c r="F399" s="47"/>
      <c r="G399" s="47"/>
    </row>
    <row r="400" spans="2:7" x14ac:dyDescent="0.25">
      <c r="B400">
        <v>10396</v>
      </c>
      <c r="C400" s="42">
        <v>18.11</v>
      </c>
      <c r="D400" s="47"/>
      <c r="E400" s="48"/>
      <c r="F400" s="47"/>
      <c r="G400" s="47"/>
    </row>
    <row r="401" spans="2:7" x14ac:dyDescent="0.25">
      <c r="B401">
        <v>10397</v>
      </c>
      <c r="C401" s="42">
        <v>20.73</v>
      </c>
      <c r="D401" s="47"/>
      <c r="E401" s="48"/>
      <c r="F401" s="47"/>
      <c r="G401" s="47"/>
    </row>
    <row r="402" spans="2:7" x14ac:dyDescent="0.25">
      <c r="B402">
        <v>10398</v>
      </c>
      <c r="C402" s="42">
        <v>21.64</v>
      </c>
      <c r="D402" s="47"/>
      <c r="E402" s="48"/>
      <c r="F402" s="47"/>
      <c r="G402" s="47"/>
    </row>
    <row r="403" spans="2:7" x14ac:dyDescent="0.25">
      <c r="B403">
        <v>10399</v>
      </c>
      <c r="C403" s="42">
        <v>17.38</v>
      </c>
      <c r="D403" s="47"/>
      <c r="E403" s="48"/>
      <c r="F403" s="47"/>
      <c r="G403" s="47"/>
    </row>
    <row r="404" spans="2:7" x14ac:dyDescent="0.25">
      <c r="B404">
        <v>10400</v>
      </c>
      <c r="C404" s="42">
        <v>17.7</v>
      </c>
      <c r="D404" s="47"/>
      <c r="E404" s="48"/>
      <c r="F404" s="47"/>
      <c r="G404" s="47"/>
    </row>
    <row r="405" spans="2:7" x14ac:dyDescent="0.25">
      <c r="B405">
        <v>10401</v>
      </c>
      <c r="C405" s="42">
        <v>24.66</v>
      </c>
      <c r="D405" s="47"/>
      <c r="E405" s="48"/>
      <c r="F405" s="47"/>
      <c r="G405" s="47"/>
    </row>
    <row r="406" spans="2:7" x14ac:dyDescent="0.25">
      <c r="B406">
        <v>10402</v>
      </c>
      <c r="C406" s="42">
        <v>24.24</v>
      </c>
      <c r="D406" s="47"/>
      <c r="E406" s="48"/>
      <c r="F406" s="47"/>
      <c r="G406" s="47"/>
    </row>
    <row r="407" spans="2:7" x14ac:dyDescent="0.25">
      <c r="B407">
        <v>10403</v>
      </c>
      <c r="C407" s="42">
        <v>19.79</v>
      </c>
      <c r="D407" s="47"/>
      <c r="E407" s="48"/>
      <c r="F407" s="47"/>
      <c r="G407" s="47"/>
    </row>
    <row r="408" spans="2:7" x14ac:dyDescent="0.25">
      <c r="B408">
        <v>10404</v>
      </c>
      <c r="C408" s="42">
        <v>16.86</v>
      </c>
      <c r="D408" s="47"/>
      <c r="E408" s="48"/>
      <c r="F408" s="47"/>
      <c r="G408" s="47"/>
    </row>
    <row r="409" spans="2:7" x14ac:dyDescent="0.25">
      <c r="B409">
        <v>10405</v>
      </c>
      <c r="C409" s="42">
        <v>19.97</v>
      </c>
      <c r="D409" s="47"/>
      <c r="E409" s="48"/>
      <c r="F409" s="47"/>
      <c r="G409" s="47"/>
    </row>
    <row r="410" spans="2:7" x14ac:dyDescent="0.25">
      <c r="B410">
        <v>10406</v>
      </c>
      <c r="C410" s="42">
        <v>22.99</v>
      </c>
      <c r="D410" s="47"/>
      <c r="E410" s="48"/>
      <c r="F410" s="47"/>
      <c r="G410" s="47"/>
    </row>
    <row r="411" spans="2:7" x14ac:dyDescent="0.25">
      <c r="B411">
        <v>10407</v>
      </c>
      <c r="C411" s="42">
        <v>153.83000000000001</v>
      </c>
      <c r="D411" s="47"/>
      <c r="E411" s="48"/>
      <c r="F411" s="47"/>
      <c r="G411" s="47"/>
    </row>
    <row r="412" spans="2:7" x14ac:dyDescent="0.25">
      <c r="B412">
        <v>10408</v>
      </c>
      <c r="C412" s="42">
        <v>15.2</v>
      </c>
      <c r="D412" s="47"/>
      <c r="E412" s="48"/>
      <c r="F412" s="47"/>
      <c r="G412" s="47"/>
    </row>
    <row r="413" spans="2:7" x14ac:dyDescent="0.25">
      <c r="B413">
        <v>10409</v>
      </c>
      <c r="C413" s="42">
        <v>16.010000000000002</v>
      </c>
      <c r="D413" s="47"/>
      <c r="E413" s="48"/>
      <c r="F413" s="47"/>
      <c r="G413" s="47"/>
    </row>
    <row r="414" spans="2:7" x14ac:dyDescent="0.25">
      <c r="B414">
        <v>10410</v>
      </c>
      <c r="C414" s="42">
        <v>18.88</v>
      </c>
      <c r="D414" s="47"/>
      <c r="E414" s="48"/>
      <c r="F414" s="47"/>
      <c r="G414" s="47"/>
    </row>
    <row r="415" spans="2:7" x14ac:dyDescent="0.25">
      <c r="B415">
        <v>10411</v>
      </c>
      <c r="C415" s="42">
        <v>21.54</v>
      </c>
      <c r="D415" s="47"/>
      <c r="E415" s="48"/>
      <c r="F415" s="47"/>
      <c r="G415" s="47"/>
    </row>
    <row r="416" spans="2:7" x14ac:dyDescent="0.25">
      <c r="B416">
        <v>10412</v>
      </c>
      <c r="C416" s="42">
        <v>24.11</v>
      </c>
      <c r="D416" s="47"/>
      <c r="E416" s="48"/>
      <c r="F416" s="47"/>
      <c r="G416" s="47"/>
    </row>
    <row r="417" spans="2:7" x14ac:dyDescent="0.25">
      <c r="B417">
        <v>10413</v>
      </c>
      <c r="C417" s="42">
        <v>21.43</v>
      </c>
      <c r="D417" s="47"/>
      <c r="E417" s="48"/>
      <c r="F417" s="47"/>
      <c r="G417" s="47"/>
    </row>
    <row r="418" spans="2:7" x14ac:dyDescent="0.25">
      <c r="B418">
        <v>10414</v>
      </c>
      <c r="C418" s="42">
        <v>24.8</v>
      </c>
      <c r="D418" s="47"/>
      <c r="E418" s="48"/>
      <c r="F418" s="47"/>
      <c r="G418" s="47"/>
    </row>
    <row r="419" spans="2:7" x14ac:dyDescent="0.25">
      <c r="B419">
        <v>10415</v>
      </c>
      <c r="C419" s="42">
        <v>19.760000000000002</v>
      </c>
      <c r="D419" s="47"/>
      <c r="E419" s="48"/>
      <c r="F419" s="47"/>
      <c r="G419" s="47"/>
    </row>
    <row r="420" spans="2:7" x14ac:dyDescent="0.25">
      <c r="B420">
        <v>10416</v>
      </c>
      <c r="C420" s="42">
        <v>23.97</v>
      </c>
      <c r="D420" s="47"/>
      <c r="E420" s="48"/>
      <c r="F420" s="47"/>
      <c r="G420" s="47"/>
    </row>
    <row r="421" spans="2:7" x14ac:dyDescent="0.25">
      <c r="B421">
        <v>10417</v>
      </c>
      <c r="C421" s="42">
        <v>19.96</v>
      </c>
      <c r="D421" s="47"/>
      <c r="E421" s="48"/>
      <c r="F421" s="47"/>
      <c r="G421" s="47"/>
    </row>
    <row r="422" spans="2:7" x14ac:dyDescent="0.25">
      <c r="B422">
        <v>10418</v>
      </c>
      <c r="C422" s="42">
        <v>18.190000000000001</v>
      </c>
      <c r="D422" s="47"/>
      <c r="E422" s="48"/>
      <c r="F422" s="47"/>
      <c r="G422" s="47"/>
    </row>
    <row r="423" spans="2:7" x14ac:dyDescent="0.25">
      <c r="B423">
        <v>10419</v>
      </c>
      <c r="C423" s="42">
        <v>17.28</v>
      </c>
      <c r="D423" s="47"/>
      <c r="E423" s="48"/>
      <c r="F423" s="47"/>
      <c r="G423" s="47"/>
    </row>
    <row r="424" spans="2:7" x14ac:dyDescent="0.25">
      <c r="B424">
        <v>10420</v>
      </c>
      <c r="C424" s="42">
        <v>24.84</v>
      </c>
      <c r="D424" s="47"/>
      <c r="E424" s="48"/>
      <c r="F424" s="47"/>
      <c r="G424" s="47"/>
    </row>
    <row r="425" spans="2:7" x14ac:dyDescent="0.25">
      <c r="B425">
        <v>10421</v>
      </c>
      <c r="C425" s="42">
        <v>16.32</v>
      </c>
      <c r="D425" s="47"/>
      <c r="E425" s="48"/>
      <c r="F425" s="47"/>
      <c r="G425" s="47"/>
    </row>
    <row r="426" spans="2:7" x14ac:dyDescent="0.25">
      <c r="B426">
        <v>10422</v>
      </c>
      <c r="C426" s="42">
        <v>23.47</v>
      </c>
      <c r="D426" s="47"/>
      <c r="E426" s="48"/>
      <c r="F426" s="47"/>
      <c r="G426" s="47"/>
    </row>
    <row r="427" spans="2:7" x14ac:dyDescent="0.25">
      <c r="B427">
        <v>10423</v>
      </c>
      <c r="C427" s="42">
        <v>16.649999999999999</v>
      </c>
      <c r="D427" s="47"/>
      <c r="E427" s="48"/>
      <c r="F427" s="47"/>
      <c r="G427" s="47"/>
    </row>
    <row r="428" spans="2:7" x14ac:dyDescent="0.25">
      <c r="B428">
        <v>10424</v>
      </c>
      <c r="C428" s="42">
        <v>22.64</v>
      </c>
    </row>
    <row r="429" spans="2:7" x14ac:dyDescent="0.25">
      <c r="B429">
        <v>10425</v>
      </c>
      <c r="C429" s="42">
        <v>16.66</v>
      </c>
    </row>
    <row r="430" spans="2:7" x14ac:dyDescent="0.25">
      <c r="B430">
        <v>10426</v>
      </c>
      <c r="C430" s="42">
        <v>21.78</v>
      </c>
    </row>
    <row r="431" spans="2:7" x14ac:dyDescent="0.25">
      <c r="B431">
        <v>10427</v>
      </c>
      <c r="C431" s="42">
        <v>21.29</v>
      </c>
    </row>
    <row r="432" spans="2:7" x14ac:dyDescent="0.25">
      <c r="B432">
        <v>10428</v>
      </c>
      <c r="C432" s="42">
        <v>160.78</v>
      </c>
    </row>
    <row r="433" spans="2:3" x14ac:dyDescent="0.25">
      <c r="B433">
        <v>10429</v>
      </c>
      <c r="C433" s="42">
        <v>21.1</v>
      </c>
    </row>
    <row r="434" spans="2:3" x14ac:dyDescent="0.25">
      <c r="B434">
        <v>10430</v>
      </c>
      <c r="C434" s="42">
        <v>169.79</v>
      </c>
    </row>
    <row r="435" spans="2:3" x14ac:dyDescent="0.25">
      <c r="B435">
        <v>10431</v>
      </c>
      <c r="C435" s="42">
        <v>16.989999999999998</v>
      </c>
    </row>
    <row r="436" spans="2:3" x14ac:dyDescent="0.25">
      <c r="B436">
        <v>10432</v>
      </c>
      <c r="C436" s="42">
        <v>23.64</v>
      </c>
    </row>
    <row r="437" spans="2:3" x14ac:dyDescent="0.25">
      <c r="B437">
        <v>10433</v>
      </c>
      <c r="C437" s="42">
        <v>18.920000000000002</v>
      </c>
    </row>
    <row r="438" spans="2:3" x14ac:dyDescent="0.25">
      <c r="B438">
        <v>10434</v>
      </c>
      <c r="C438" s="42">
        <v>23.96</v>
      </c>
    </row>
    <row r="439" spans="2:3" x14ac:dyDescent="0.25">
      <c r="B439">
        <v>10435</v>
      </c>
      <c r="C439" s="42">
        <v>18.53</v>
      </c>
    </row>
    <row r="440" spans="2:3" x14ac:dyDescent="0.25">
      <c r="B440">
        <v>10436</v>
      </c>
      <c r="C440" s="42">
        <v>24.44</v>
      </c>
    </row>
    <row r="441" spans="2:3" x14ac:dyDescent="0.25">
      <c r="B441">
        <v>10437</v>
      </c>
      <c r="C441" s="42">
        <v>21.81</v>
      </c>
    </row>
    <row r="442" spans="2:3" x14ac:dyDescent="0.25">
      <c r="B442">
        <v>10438</v>
      </c>
      <c r="C442" s="42">
        <v>18.25</v>
      </c>
    </row>
    <row r="443" spans="2:3" x14ac:dyDescent="0.25">
      <c r="B443">
        <v>10439</v>
      </c>
      <c r="C443" s="42">
        <v>17.420000000000002</v>
      </c>
    </row>
    <row r="444" spans="2:3" x14ac:dyDescent="0.25">
      <c r="B444">
        <v>10440</v>
      </c>
      <c r="C444" s="42">
        <v>18.399999999999999</v>
      </c>
    </row>
    <row r="445" spans="2:3" x14ac:dyDescent="0.25">
      <c r="B445">
        <v>10441</v>
      </c>
      <c r="C445" s="42">
        <v>23.88</v>
      </c>
    </row>
    <row r="446" spans="2:3" x14ac:dyDescent="0.25">
      <c r="B446">
        <v>10442</v>
      </c>
      <c r="C446" s="42">
        <v>17.760000000000002</v>
      </c>
    </row>
    <row r="447" spans="2:3" x14ac:dyDescent="0.25">
      <c r="B447">
        <v>10443</v>
      </c>
      <c r="C447" s="42">
        <v>23.06</v>
      </c>
    </row>
    <row r="448" spans="2:3" x14ac:dyDescent="0.25">
      <c r="B448">
        <v>10444</v>
      </c>
      <c r="C448" s="42">
        <v>18.87</v>
      </c>
    </row>
    <row r="449" spans="2:3" x14ac:dyDescent="0.25">
      <c r="B449">
        <v>10445</v>
      </c>
      <c r="C449" s="42">
        <v>17.87</v>
      </c>
    </row>
    <row r="450" spans="2:3" x14ac:dyDescent="0.25">
      <c r="B450">
        <v>10446</v>
      </c>
      <c r="C450" s="42">
        <v>18.77</v>
      </c>
    </row>
    <row r="451" spans="2:3" x14ac:dyDescent="0.25">
      <c r="B451">
        <v>10447</v>
      </c>
      <c r="C451" s="42">
        <v>18.600000000000001</v>
      </c>
    </row>
    <row r="452" spans="2:3" x14ac:dyDescent="0.25">
      <c r="B452">
        <v>10448</v>
      </c>
      <c r="C452" s="42">
        <v>152.27000000000001</v>
      </c>
    </row>
    <row r="453" spans="2:3" x14ac:dyDescent="0.25">
      <c r="B453">
        <v>10449</v>
      </c>
      <c r="C453" s="42">
        <v>20.83</v>
      </c>
    </row>
    <row r="454" spans="2:3" x14ac:dyDescent="0.25">
      <c r="B454">
        <v>10450</v>
      </c>
      <c r="C454" s="42">
        <v>21.47</v>
      </c>
    </row>
    <row r="455" spans="2:3" x14ac:dyDescent="0.25">
      <c r="B455">
        <v>10451</v>
      </c>
      <c r="C455" s="42">
        <v>218.6</v>
      </c>
    </row>
    <row r="456" spans="2:3" x14ac:dyDescent="0.25">
      <c r="B456">
        <v>10452</v>
      </c>
      <c r="C456" s="42">
        <v>163.37</v>
      </c>
    </row>
    <row r="457" spans="2:3" x14ac:dyDescent="0.25">
      <c r="B457">
        <v>10453</v>
      </c>
      <c r="C457" s="42">
        <v>24.78</v>
      </c>
    </row>
    <row r="458" spans="2:3" x14ac:dyDescent="0.25">
      <c r="B458">
        <v>10454</v>
      </c>
      <c r="C458" s="42">
        <v>17.010000000000002</v>
      </c>
    </row>
    <row r="459" spans="2:3" x14ac:dyDescent="0.25">
      <c r="B459">
        <v>10455</v>
      </c>
      <c r="C459" s="42">
        <v>231.23</v>
      </c>
    </row>
    <row r="460" spans="2:3" x14ac:dyDescent="0.25">
      <c r="B460">
        <v>10456</v>
      </c>
      <c r="C460" s="42">
        <v>22.57</v>
      </c>
    </row>
    <row r="461" spans="2:3" x14ac:dyDescent="0.25">
      <c r="B461">
        <v>10457</v>
      </c>
      <c r="C461" s="42">
        <v>24.16</v>
      </c>
    </row>
    <row r="462" spans="2:3" x14ac:dyDescent="0.25">
      <c r="B462">
        <v>10458</v>
      </c>
      <c r="C462" s="42">
        <v>20.68</v>
      </c>
    </row>
    <row r="463" spans="2:3" x14ac:dyDescent="0.25">
      <c r="B463">
        <v>10459</v>
      </c>
      <c r="C463" s="42">
        <v>21.2</v>
      </c>
    </row>
    <row r="464" spans="2:3" x14ac:dyDescent="0.25">
      <c r="B464">
        <v>10460</v>
      </c>
      <c r="C464" s="42">
        <v>247.14</v>
      </c>
    </row>
    <row r="465" spans="2:3" x14ac:dyDescent="0.25">
      <c r="B465">
        <v>10461</v>
      </c>
      <c r="C465" s="42">
        <v>19.100000000000001</v>
      </c>
    </row>
    <row r="466" spans="2:3" x14ac:dyDescent="0.25">
      <c r="B466">
        <v>10462</v>
      </c>
      <c r="C466" s="42">
        <v>19.02</v>
      </c>
    </row>
    <row r="467" spans="2:3" x14ac:dyDescent="0.25">
      <c r="B467">
        <v>10463</v>
      </c>
      <c r="C467" s="42">
        <v>19.66</v>
      </c>
    </row>
    <row r="468" spans="2:3" x14ac:dyDescent="0.25">
      <c r="B468">
        <v>10464</v>
      </c>
      <c r="C468" s="42">
        <v>168.1</v>
      </c>
    </row>
    <row r="469" spans="2:3" x14ac:dyDescent="0.25">
      <c r="B469">
        <v>10465</v>
      </c>
      <c r="C469" s="42">
        <v>16.829999999999998</v>
      </c>
    </row>
    <row r="470" spans="2:3" x14ac:dyDescent="0.25">
      <c r="B470">
        <v>10466</v>
      </c>
      <c r="C470" s="42">
        <v>23.89</v>
      </c>
    </row>
    <row r="471" spans="2:3" x14ac:dyDescent="0.25">
      <c r="B471">
        <v>10467</v>
      </c>
      <c r="C471" s="42">
        <v>16.73</v>
      </c>
    </row>
    <row r="472" spans="2:3" x14ac:dyDescent="0.25">
      <c r="B472">
        <v>10468</v>
      </c>
      <c r="C472" s="42">
        <v>22.05</v>
      </c>
    </row>
    <row r="473" spans="2:3" x14ac:dyDescent="0.25">
      <c r="B473">
        <v>10469</v>
      </c>
      <c r="C473" s="42">
        <v>17.88</v>
      </c>
    </row>
    <row r="474" spans="2:3" x14ac:dyDescent="0.25">
      <c r="B474">
        <v>10470</v>
      </c>
      <c r="C474" s="42">
        <v>15.18</v>
      </c>
    </row>
    <row r="475" spans="2:3" x14ac:dyDescent="0.25">
      <c r="B475">
        <v>10471</v>
      </c>
      <c r="C475" s="42">
        <v>15.62</v>
      </c>
    </row>
    <row r="476" spans="2:3" x14ac:dyDescent="0.25">
      <c r="B476">
        <v>10472</v>
      </c>
      <c r="C476" s="42">
        <v>20.58</v>
      </c>
    </row>
  </sheetData>
  <sortState ref="I5:I15">
    <sortCondition ref="I5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workbookViewId="0">
      <selection activeCell="I8" sqref="I8"/>
    </sheetView>
  </sheetViews>
  <sheetFormatPr defaultColWidth="8.85546875" defaultRowHeight="15" x14ac:dyDescent="0.25"/>
  <cols>
    <col min="2" max="3" width="12.7109375" customWidth="1"/>
    <col min="4" max="5" width="20.7109375" customWidth="1"/>
  </cols>
  <sheetData>
    <row r="2" spans="2:5" s="78" customFormat="1" ht="30.75" thickBot="1" x14ac:dyDescent="0.3">
      <c r="B2" s="77" t="s">
        <v>315</v>
      </c>
      <c r="C2" s="77" t="s">
        <v>344</v>
      </c>
      <c r="D2" s="78" t="s">
        <v>930</v>
      </c>
      <c r="E2" s="78" t="s">
        <v>931</v>
      </c>
    </row>
    <row r="3" spans="2:5" x14ac:dyDescent="0.25">
      <c r="B3" s="76" t="s">
        <v>345</v>
      </c>
      <c r="C3" s="76">
        <v>297</v>
      </c>
      <c r="D3" s="56">
        <f>C3/$C$8</f>
        <v>0.15145334013258541</v>
      </c>
      <c r="E3" s="58">
        <f>SUM($D$3:D3)</f>
        <v>0.15145334013258541</v>
      </c>
    </row>
    <row r="4" spans="2:5" x14ac:dyDescent="0.25">
      <c r="B4" s="76" t="s">
        <v>346</v>
      </c>
      <c r="C4" s="76">
        <v>661</v>
      </c>
      <c r="D4" s="56">
        <f t="shared" ref="D4:D6" si="0">C4/$C$8</f>
        <v>0.33707292197858235</v>
      </c>
      <c r="E4" s="58">
        <f>SUM($D$3:D4)</f>
        <v>0.48852626211116779</v>
      </c>
    </row>
    <row r="5" spans="2:5" x14ac:dyDescent="0.25">
      <c r="B5" s="76" t="s">
        <v>347</v>
      </c>
      <c r="C5" s="76">
        <v>634</v>
      </c>
      <c r="D5" s="56">
        <f t="shared" si="0"/>
        <v>0.32330443651198371</v>
      </c>
      <c r="E5" s="58">
        <f>SUM($D$3:D5)</f>
        <v>0.81183069862315149</v>
      </c>
    </row>
    <row r="6" spans="2:5" x14ac:dyDescent="0.25">
      <c r="B6" s="76" t="s">
        <v>348</v>
      </c>
      <c r="C6" s="76">
        <v>369</v>
      </c>
      <c r="D6" s="56">
        <f t="shared" si="0"/>
        <v>0.18816930137684854</v>
      </c>
      <c r="E6" s="58">
        <f>SUM($D$3:D6)</f>
        <v>1</v>
      </c>
    </row>
    <row r="8" spans="2:5" x14ac:dyDescent="0.25">
      <c r="B8" t="s">
        <v>349</v>
      </c>
      <c r="C8">
        <f>SUM(C3:C6)</f>
        <v>1961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6"/>
  <sheetViews>
    <sheetView topLeftCell="C1" workbookViewId="0">
      <selection activeCell="L24" sqref="L24"/>
    </sheetView>
  </sheetViews>
  <sheetFormatPr defaultColWidth="8.85546875" defaultRowHeight="15" x14ac:dyDescent="0.25"/>
  <cols>
    <col min="6" max="6" width="14.85546875" bestFit="1" customWidth="1"/>
    <col min="7" max="7" width="19" bestFit="1" customWidth="1"/>
    <col min="8" max="8" width="17.28515625" bestFit="1" customWidth="1"/>
    <col min="10" max="10" width="14" customWidth="1"/>
    <col min="11" max="12" width="20.7109375" customWidth="1"/>
    <col min="13" max="13" width="29.140625" customWidth="1"/>
  </cols>
  <sheetData>
    <row r="2" spans="2:13" x14ac:dyDescent="0.25">
      <c r="B2" s="13" t="s">
        <v>350</v>
      </c>
      <c r="C2" s="14"/>
      <c r="D2" s="14"/>
      <c r="E2" s="14"/>
      <c r="F2" s="14"/>
      <c r="G2" s="14"/>
      <c r="H2" s="14"/>
    </row>
    <row r="3" spans="2:13" ht="15.75" thickBot="1" x14ac:dyDescent="0.3">
      <c r="B3" s="14"/>
      <c r="C3" s="14"/>
      <c r="D3" s="14"/>
      <c r="E3" s="14"/>
      <c r="F3" s="14"/>
      <c r="G3" s="14"/>
      <c r="H3" s="14"/>
      <c r="J3" s="54" t="s">
        <v>933</v>
      </c>
    </row>
    <row r="4" spans="2:13" ht="15.75" thickBot="1" x14ac:dyDescent="0.3">
      <c r="B4" s="112" t="s">
        <v>13</v>
      </c>
      <c r="C4" s="112" t="s">
        <v>351</v>
      </c>
      <c r="D4" s="112" t="s">
        <v>20</v>
      </c>
      <c r="E4" s="112" t="s">
        <v>352</v>
      </c>
      <c r="F4" s="112" t="s">
        <v>353</v>
      </c>
      <c r="G4" s="112" t="s">
        <v>354</v>
      </c>
      <c r="H4" s="112" t="s">
        <v>355</v>
      </c>
      <c r="J4" s="81" t="s">
        <v>932</v>
      </c>
      <c r="K4" s="82" t="s">
        <v>344</v>
      </c>
      <c r="L4" s="82" t="s">
        <v>930</v>
      </c>
      <c r="M4" s="83" t="s">
        <v>931</v>
      </c>
    </row>
    <row r="5" spans="2:13" ht="15.75" thickTop="1" x14ac:dyDescent="0.25">
      <c r="B5" s="113" t="s">
        <v>321</v>
      </c>
      <c r="C5" s="113" t="s">
        <v>356</v>
      </c>
      <c r="D5" s="113" t="s">
        <v>357</v>
      </c>
      <c r="E5" s="113" t="s">
        <v>358</v>
      </c>
      <c r="F5" s="113">
        <v>3</v>
      </c>
      <c r="G5" s="113">
        <v>3</v>
      </c>
      <c r="H5" s="113">
        <v>3</v>
      </c>
      <c r="J5" s="84">
        <v>1</v>
      </c>
      <c r="K5" s="79">
        <f>COUNTIF($F$5:$F$56,"="&amp;J5)</f>
        <v>2</v>
      </c>
      <c r="L5" s="80">
        <f>K5/$K$10</f>
        <v>3.8461538461538464E-2</v>
      </c>
      <c r="M5" s="85">
        <f>SUM($L$5:L5)</f>
        <v>3.8461538461538464E-2</v>
      </c>
    </row>
    <row r="6" spans="2:13" x14ac:dyDescent="0.25">
      <c r="B6" s="113" t="s">
        <v>321</v>
      </c>
      <c r="C6" s="113" t="s">
        <v>356</v>
      </c>
      <c r="D6" s="113" t="s">
        <v>359</v>
      </c>
      <c r="E6" s="113" t="s">
        <v>358</v>
      </c>
      <c r="F6" s="113">
        <v>5</v>
      </c>
      <c r="G6" s="113">
        <v>4</v>
      </c>
      <c r="H6" s="113">
        <v>5</v>
      </c>
      <c r="J6" s="84">
        <v>2</v>
      </c>
      <c r="K6" s="79">
        <f t="shared" ref="K6:K9" si="0">COUNTIF($F$5:$F$56,"="&amp;J6)</f>
        <v>8</v>
      </c>
      <c r="L6" s="80">
        <f t="shared" ref="L6:L9" si="1">K6/$K$10</f>
        <v>0.15384615384615385</v>
      </c>
      <c r="M6" s="85">
        <f>SUM($L$5:L6)</f>
        <v>0.19230769230769232</v>
      </c>
    </row>
    <row r="7" spans="2:13" x14ac:dyDescent="0.25">
      <c r="B7" s="113" t="s">
        <v>321</v>
      </c>
      <c r="C7" s="113" t="s">
        <v>356</v>
      </c>
      <c r="D7" s="113" t="s">
        <v>360</v>
      </c>
      <c r="E7" s="113" t="s">
        <v>329</v>
      </c>
      <c r="F7" s="113">
        <v>5</v>
      </c>
      <c r="G7" s="113">
        <v>4</v>
      </c>
      <c r="H7" s="113">
        <v>4</v>
      </c>
      <c r="J7" s="84">
        <v>3</v>
      </c>
      <c r="K7" s="79">
        <f t="shared" si="0"/>
        <v>20</v>
      </c>
      <c r="L7" s="80">
        <f t="shared" si="1"/>
        <v>0.38461538461538464</v>
      </c>
      <c r="M7" s="85">
        <f>SUM($L$5:L7)</f>
        <v>0.57692307692307698</v>
      </c>
    </row>
    <row r="8" spans="2:13" x14ac:dyDescent="0.25">
      <c r="B8" s="113" t="s">
        <v>321</v>
      </c>
      <c r="C8" s="113" t="s">
        <v>356</v>
      </c>
      <c r="D8" s="113" t="s">
        <v>360</v>
      </c>
      <c r="E8" s="113" t="s">
        <v>329</v>
      </c>
      <c r="F8" s="113">
        <v>5</v>
      </c>
      <c r="G8" s="113">
        <v>4</v>
      </c>
      <c r="H8" s="113">
        <v>2</v>
      </c>
      <c r="J8" s="84">
        <v>4</v>
      </c>
      <c r="K8" s="79">
        <f t="shared" si="0"/>
        <v>16</v>
      </c>
      <c r="L8" s="80">
        <f t="shared" si="1"/>
        <v>0.30769230769230771</v>
      </c>
      <c r="M8" s="85">
        <f>SUM($L$5:L8)</f>
        <v>0.88461538461538469</v>
      </c>
    </row>
    <row r="9" spans="2:13" x14ac:dyDescent="0.25">
      <c r="B9" s="113" t="s">
        <v>321</v>
      </c>
      <c r="C9" s="113" t="s">
        <v>356</v>
      </c>
      <c r="D9" s="113" t="s">
        <v>357</v>
      </c>
      <c r="E9" s="113" t="s">
        <v>358</v>
      </c>
      <c r="F9" s="113">
        <v>3</v>
      </c>
      <c r="G9" s="113">
        <v>3</v>
      </c>
      <c r="H9" s="113">
        <v>2</v>
      </c>
      <c r="J9" s="84">
        <v>5</v>
      </c>
      <c r="K9" s="79">
        <f t="shared" si="0"/>
        <v>6</v>
      </c>
      <c r="L9" s="80">
        <f t="shared" si="1"/>
        <v>0.11538461538461539</v>
      </c>
      <c r="M9" s="85">
        <f>SUM($L$5:L9)</f>
        <v>1</v>
      </c>
    </row>
    <row r="10" spans="2:13" ht="15.75" thickBot="1" x14ac:dyDescent="0.3">
      <c r="B10" s="113" t="s">
        <v>321</v>
      </c>
      <c r="C10" s="113" t="s">
        <v>356</v>
      </c>
      <c r="D10" s="113" t="s">
        <v>359</v>
      </c>
      <c r="E10" s="113" t="s">
        <v>361</v>
      </c>
      <c r="F10" s="113">
        <v>2</v>
      </c>
      <c r="G10" s="113">
        <v>1</v>
      </c>
      <c r="H10" s="113">
        <v>3</v>
      </c>
      <c r="J10" s="86" t="s">
        <v>349</v>
      </c>
      <c r="K10" s="87">
        <f>SUM(K5:K9)</f>
        <v>52</v>
      </c>
      <c r="L10" s="87"/>
      <c r="M10" s="88"/>
    </row>
    <row r="11" spans="2:13" x14ac:dyDescent="0.25">
      <c r="B11" s="113" t="s">
        <v>321</v>
      </c>
      <c r="C11" s="113" t="s">
        <v>356</v>
      </c>
      <c r="D11" s="113" t="s">
        <v>360</v>
      </c>
      <c r="E11" s="113" t="s">
        <v>358</v>
      </c>
      <c r="F11" s="113">
        <v>4</v>
      </c>
      <c r="G11" s="113">
        <v>4</v>
      </c>
      <c r="H11" s="113">
        <v>4</v>
      </c>
    </row>
    <row r="12" spans="2:13" ht="15.75" thickBot="1" x14ac:dyDescent="0.3">
      <c r="B12" s="113" t="s">
        <v>321</v>
      </c>
      <c r="C12" s="113" t="s">
        <v>356</v>
      </c>
      <c r="D12" s="113" t="s">
        <v>360</v>
      </c>
      <c r="E12" s="113" t="s">
        <v>361</v>
      </c>
      <c r="F12" s="113">
        <v>2</v>
      </c>
      <c r="G12" s="113">
        <v>3</v>
      </c>
      <c r="H12" s="113">
        <v>3</v>
      </c>
      <c r="J12" s="54" t="s">
        <v>354</v>
      </c>
    </row>
    <row r="13" spans="2:13" x14ac:dyDescent="0.25">
      <c r="B13" s="113" t="s">
        <v>321</v>
      </c>
      <c r="C13" s="113" t="s">
        <v>356</v>
      </c>
      <c r="D13" s="113" t="s">
        <v>359</v>
      </c>
      <c r="E13" s="113" t="s">
        <v>358</v>
      </c>
      <c r="F13" s="113">
        <v>2</v>
      </c>
      <c r="G13" s="113">
        <v>4</v>
      </c>
      <c r="H13" s="113">
        <v>3</v>
      </c>
      <c r="J13" s="81" t="s">
        <v>932</v>
      </c>
      <c r="K13" s="82" t="s">
        <v>344</v>
      </c>
      <c r="L13" s="82" t="s">
        <v>930</v>
      </c>
      <c r="M13" s="83" t="s">
        <v>931</v>
      </c>
    </row>
    <row r="14" spans="2:13" x14ac:dyDescent="0.25">
      <c r="B14" s="113" t="s">
        <v>336</v>
      </c>
      <c r="C14" s="113" t="s">
        <v>356</v>
      </c>
      <c r="D14" s="113" t="s">
        <v>359</v>
      </c>
      <c r="E14" s="113" t="s">
        <v>361</v>
      </c>
      <c r="F14" s="113">
        <v>3</v>
      </c>
      <c r="G14" s="113">
        <v>3</v>
      </c>
      <c r="H14" s="113">
        <v>3</v>
      </c>
      <c r="J14" s="84">
        <v>1</v>
      </c>
      <c r="K14" s="79">
        <f>COUNTIF($G$5:$G$56,"="&amp;J14)</f>
        <v>1</v>
      </c>
      <c r="L14" s="80">
        <f>K14/$K$10</f>
        <v>1.9230769230769232E-2</v>
      </c>
      <c r="M14" s="85">
        <f>SUM($L$14:L14)</f>
        <v>1.9230769230769232E-2</v>
      </c>
    </row>
    <row r="15" spans="2:13" x14ac:dyDescent="0.25">
      <c r="B15" s="113" t="s">
        <v>321</v>
      </c>
      <c r="C15" s="113" t="s">
        <v>356</v>
      </c>
      <c r="D15" s="113" t="s">
        <v>359</v>
      </c>
      <c r="E15" s="113" t="s">
        <v>358</v>
      </c>
      <c r="F15" s="113">
        <v>5</v>
      </c>
      <c r="G15" s="113">
        <v>5</v>
      </c>
      <c r="H15" s="113">
        <v>3</v>
      </c>
      <c r="J15" s="84">
        <v>2</v>
      </c>
      <c r="K15" s="79">
        <f t="shared" ref="K15:K18" si="2">COUNTIF($G$5:$G$56,"="&amp;J15)</f>
        <v>6</v>
      </c>
      <c r="L15" s="80">
        <f t="shared" ref="L15:L18" si="3">K15/$K$10</f>
        <v>0.11538461538461539</v>
      </c>
      <c r="M15" s="85">
        <f>SUM($L$14:L15)</f>
        <v>0.13461538461538464</v>
      </c>
    </row>
    <row r="16" spans="2:13" x14ac:dyDescent="0.25">
      <c r="B16" s="113" t="s">
        <v>321</v>
      </c>
      <c r="C16" s="113" t="s">
        <v>356</v>
      </c>
      <c r="D16" s="113" t="s">
        <v>360</v>
      </c>
      <c r="E16" s="113" t="s">
        <v>361</v>
      </c>
      <c r="F16" s="113">
        <v>5</v>
      </c>
      <c r="G16" s="113">
        <v>5</v>
      </c>
      <c r="H16" s="113">
        <v>2</v>
      </c>
      <c r="J16" s="84">
        <v>3</v>
      </c>
      <c r="K16" s="79">
        <f t="shared" si="2"/>
        <v>23</v>
      </c>
      <c r="L16" s="80">
        <f t="shared" si="3"/>
        <v>0.44230769230769229</v>
      </c>
      <c r="M16" s="85">
        <f>SUM($L$14:L16)</f>
        <v>0.57692307692307687</v>
      </c>
    </row>
    <row r="17" spans="2:13" x14ac:dyDescent="0.25">
      <c r="B17" s="113" t="s">
        <v>336</v>
      </c>
      <c r="C17" s="113" t="s">
        <v>356</v>
      </c>
      <c r="D17" s="113" t="s">
        <v>359</v>
      </c>
      <c r="E17" s="113" t="s">
        <v>358</v>
      </c>
      <c r="F17" s="113">
        <v>4</v>
      </c>
      <c r="G17" s="113">
        <v>3</v>
      </c>
      <c r="H17" s="113">
        <v>3</v>
      </c>
      <c r="J17" s="84">
        <v>4</v>
      </c>
      <c r="K17" s="79">
        <f t="shared" si="2"/>
        <v>14</v>
      </c>
      <c r="L17" s="80">
        <f t="shared" si="3"/>
        <v>0.26923076923076922</v>
      </c>
      <c r="M17" s="85">
        <f>SUM($L$14:L17)</f>
        <v>0.84615384615384603</v>
      </c>
    </row>
    <row r="18" spans="2:13" x14ac:dyDescent="0.25">
      <c r="B18" s="113" t="s">
        <v>321</v>
      </c>
      <c r="C18" s="113" t="s">
        <v>356</v>
      </c>
      <c r="D18" s="113" t="s">
        <v>359</v>
      </c>
      <c r="E18" s="113" t="s">
        <v>358</v>
      </c>
      <c r="F18" s="113">
        <v>4</v>
      </c>
      <c r="G18" s="113">
        <v>2</v>
      </c>
      <c r="H18" s="113">
        <v>4</v>
      </c>
      <c r="J18" s="84">
        <v>5</v>
      </c>
      <c r="K18" s="79">
        <f t="shared" si="2"/>
        <v>8</v>
      </c>
      <c r="L18" s="80">
        <f t="shared" si="3"/>
        <v>0.15384615384615385</v>
      </c>
      <c r="M18" s="85">
        <f>SUM($L$14:L18)</f>
        <v>0.99999999999999989</v>
      </c>
    </row>
    <row r="19" spans="2:13" ht="15.75" thickBot="1" x14ac:dyDescent="0.3">
      <c r="B19" s="113" t="s">
        <v>336</v>
      </c>
      <c r="C19" s="113" t="s">
        <v>356</v>
      </c>
      <c r="D19" s="113" t="s">
        <v>359</v>
      </c>
      <c r="E19" s="113" t="s">
        <v>361</v>
      </c>
      <c r="F19" s="113">
        <v>2</v>
      </c>
      <c r="G19" s="113">
        <v>4</v>
      </c>
      <c r="H19" s="113">
        <v>1</v>
      </c>
      <c r="J19" s="86" t="s">
        <v>349</v>
      </c>
      <c r="K19" s="87">
        <f>SUM(K14:K18)</f>
        <v>52</v>
      </c>
      <c r="L19" s="87"/>
      <c r="M19" s="88"/>
    </row>
    <row r="20" spans="2:13" x14ac:dyDescent="0.25">
      <c r="B20" s="113" t="s">
        <v>321</v>
      </c>
      <c r="C20" s="113" t="s">
        <v>356</v>
      </c>
      <c r="D20" s="113" t="s">
        <v>357</v>
      </c>
      <c r="E20" s="113" t="s">
        <v>325</v>
      </c>
      <c r="F20" s="113">
        <v>3</v>
      </c>
      <c r="G20" s="113">
        <v>3</v>
      </c>
      <c r="H20" s="113">
        <v>3</v>
      </c>
    </row>
    <row r="21" spans="2:13" ht="15.75" thickBot="1" x14ac:dyDescent="0.3">
      <c r="B21" s="113" t="s">
        <v>336</v>
      </c>
      <c r="C21" s="113" t="s">
        <v>356</v>
      </c>
      <c r="D21" s="113" t="s">
        <v>359</v>
      </c>
      <c r="E21" s="113" t="s">
        <v>358</v>
      </c>
      <c r="F21" s="113">
        <v>2</v>
      </c>
      <c r="G21" s="113">
        <v>4</v>
      </c>
      <c r="H21" s="113">
        <v>3</v>
      </c>
      <c r="J21" s="54" t="s">
        <v>355</v>
      </c>
    </row>
    <row r="22" spans="2:13" x14ac:dyDescent="0.25">
      <c r="B22" s="113" t="s">
        <v>321</v>
      </c>
      <c r="C22" s="113" t="s">
        <v>356</v>
      </c>
      <c r="D22" s="113" t="s">
        <v>360</v>
      </c>
      <c r="E22" s="113" t="s">
        <v>361</v>
      </c>
      <c r="F22" s="113">
        <v>4</v>
      </c>
      <c r="G22" s="113">
        <v>3</v>
      </c>
      <c r="H22" s="113">
        <v>5</v>
      </c>
      <c r="J22" s="81" t="s">
        <v>932</v>
      </c>
      <c r="K22" s="82" t="s">
        <v>344</v>
      </c>
      <c r="L22" s="82" t="s">
        <v>930</v>
      </c>
      <c r="M22" s="83" t="s">
        <v>931</v>
      </c>
    </row>
    <row r="23" spans="2:13" x14ac:dyDescent="0.25">
      <c r="B23" s="113" t="s">
        <v>321</v>
      </c>
      <c r="C23" s="113" t="s">
        <v>356</v>
      </c>
      <c r="D23" s="113" t="s">
        <v>360</v>
      </c>
      <c r="E23" s="113" t="s">
        <v>361</v>
      </c>
      <c r="F23" s="113">
        <v>3</v>
      </c>
      <c r="G23" s="113">
        <v>4</v>
      </c>
      <c r="H23" s="113">
        <v>4</v>
      </c>
      <c r="J23" s="84">
        <v>1</v>
      </c>
      <c r="K23" s="79">
        <f>COUNTIF($H$5:$H$56,"="&amp;J23)</f>
        <v>3</v>
      </c>
      <c r="L23" s="80">
        <f>K23/$K$10</f>
        <v>5.7692307692307696E-2</v>
      </c>
      <c r="M23" s="85">
        <f>SUM($L$23:L23)</f>
        <v>5.7692307692307696E-2</v>
      </c>
    </row>
    <row r="24" spans="2:13" x14ac:dyDescent="0.25">
      <c r="B24" s="113" t="s">
        <v>321</v>
      </c>
      <c r="C24" s="113" t="s">
        <v>356</v>
      </c>
      <c r="D24" s="113" t="s">
        <v>359</v>
      </c>
      <c r="E24" s="113" t="s">
        <v>358</v>
      </c>
      <c r="F24" s="113">
        <v>3</v>
      </c>
      <c r="G24" s="113">
        <v>3</v>
      </c>
      <c r="H24" s="113">
        <v>4</v>
      </c>
      <c r="J24" s="84">
        <v>2</v>
      </c>
      <c r="K24" s="79">
        <f t="shared" ref="K24:K27" si="4">COUNTIF($H$5:$H$56,"="&amp;J24)</f>
        <v>6</v>
      </c>
      <c r="L24" s="80">
        <f t="shared" ref="L24:L27" si="5">K24/$K$10</f>
        <v>0.11538461538461539</v>
      </c>
      <c r="M24" s="85">
        <f>SUM($L$23:L24)</f>
        <v>0.17307692307692307</v>
      </c>
    </row>
    <row r="25" spans="2:13" x14ac:dyDescent="0.25">
      <c r="B25" s="113" t="s">
        <v>336</v>
      </c>
      <c r="C25" s="113" t="s">
        <v>356</v>
      </c>
      <c r="D25" s="113" t="s">
        <v>360</v>
      </c>
      <c r="E25" s="113" t="s">
        <v>361</v>
      </c>
      <c r="F25" s="113">
        <v>3</v>
      </c>
      <c r="G25" s="113">
        <v>2</v>
      </c>
      <c r="H25" s="113">
        <v>3</v>
      </c>
      <c r="J25" s="84">
        <v>3</v>
      </c>
      <c r="K25" s="79">
        <f t="shared" si="4"/>
        <v>23</v>
      </c>
      <c r="L25" s="80">
        <f t="shared" si="5"/>
        <v>0.44230769230769229</v>
      </c>
      <c r="M25" s="85">
        <f>SUM($L$23:L25)</f>
        <v>0.61538461538461542</v>
      </c>
    </row>
    <row r="26" spans="2:13" x14ac:dyDescent="0.25">
      <c r="B26" s="113" t="s">
        <v>336</v>
      </c>
      <c r="C26" s="113" t="s">
        <v>356</v>
      </c>
      <c r="D26" s="113" t="s">
        <v>360</v>
      </c>
      <c r="E26" s="113" t="s">
        <v>361</v>
      </c>
      <c r="F26" s="113">
        <v>4</v>
      </c>
      <c r="G26" s="113">
        <v>3</v>
      </c>
      <c r="H26" s="113">
        <v>4</v>
      </c>
      <c r="J26" s="84">
        <v>4</v>
      </c>
      <c r="K26" s="79">
        <f t="shared" si="4"/>
        <v>16</v>
      </c>
      <c r="L26" s="80">
        <f t="shared" si="5"/>
        <v>0.30769230769230771</v>
      </c>
      <c r="M26" s="85">
        <f>SUM($L$23:L26)</f>
        <v>0.92307692307692313</v>
      </c>
    </row>
    <row r="27" spans="2:13" x14ac:dyDescent="0.25">
      <c r="B27" s="113" t="s">
        <v>336</v>
      </c>
      <c r="C27" s="113" t="s">
        <v>356</v>
      </c>
      <c r="D27" s="113" t="s">
        <v>359</v>
      </c>
      <c r="E27" s="113" t="s">
        <v>361</v>
      </c>
      <c r="F27" s="113">
        <v>3</v>
      </c>
      <c r="G27" s="113">
        <v>2</v>
      </c>
      <c r="H27" s="113">
        <v>3</v>
      </c>
      <c r="J27" s="84">
        <v>5</v>
      </c>
      <c r="K27" s="79">
        <f t="shared" si="4"/>
        <v>4</v>
      </c>
      <c r="L27" s="80">
        <f t="shared" si="5"/>
        <v>7.6923076923076927E-2</v>
      </c>
      <c r="M27" s="85">
        <f>SUM($L$23:L27)</f>
        <v>1</v>
      </c>
    </row>
    <row r="28" spans="2:13" ht="15.75" thickBot="1" x14ac:dyDescent="0.3">
      <c r="B28" s="113" t="s">
        <v>321</v>
      </c>
      <c r="C28" s="113" t="s">
        <v>356</v>
      </c>
      <c r="D28" s="113" t="s">
        <v>360</v>
      </c>
      <c r="E28" s="113" t="s">
        <v>361</v>
      </c>
      <c r="F28" s="113">
        <v>3</v>
      </c>
      <c r="G28" s="113">
        <v>3</v>
      </c>
      <c r="H28" s="113">
        <v>1</v>
      </c>
      <c r="J28" s="86" t="s">
        <v>349</v>
      </c>
      <c r="K28" s="87">
        <f>SUM(K23:K27)</f>
        <v>52</v>
      </c>
      <c r="L28" s="87"/>
      <c r="M28" s="88"/>
    </row>
    <row r="29" spans="2:13" x14ac:dyDescent="0.25">
      <c r="B29" s="113" t="s">
        <v>321</v>
      </c>
      <c r="C29" s="113" t="s">
        <v>356</v>
      </c>
      <c r="D29" s="113" t="s">
        <v>359</v>
      </c>
      <c r="E29" s="113" t="s">
        <v>361</v>
      </c>
      <c r="F29" s="113">
        <v>4</v>
      </c>
      <c r="G29" s="113">
        <v>3</v>
      </c>
      <c r="H29" s="113">
        <v>3</v>
      </c>
    </row>
    <row r="30" spans="2:13" x14ac:dyDescent="0.25">
      <c r="B30" s="113" t="s">
        <v>336</v>
      </c>
      <c r="C30" s="113" t="s">
        <v>356</v>
      </c>
      <c r="D30" s="113" t="s">
        <v>359</v>
      </c>
      <c r="E30" s="113" t="s">
        <v>325</v>
      </c>
      <c r="F30" s="113">
        <v>4</v>
      </c>
      <c r="G30" s="113">
        <v>2</v>
      </c>
      <c r="H30" s="113">
        <v>3</v>
      </c>
    </row>
    <row r="31" spans="2:13" x14ac:dyDescent="0.25">
      <c r="B31" s="113" t="s">
        <v>321</v>
      </c>
      <c r="C31" s="113" t="s">
        <v>339</v>
      </c>
      <c r="D31" s="113" t="s">
        <v>357</v>
      </c>
      <c r="E31" s="113" t="s">
        <v>358</v>
      </c>
      <c r="F31" s="113">
        <v>3</v>
      </c>
      <c r="G31" s="113">
        <v>3</v>
      </c>
      <c r="H31" s="113">
        <v>5</v>
      </c>
    </row>
    <row r="32" spans="2:13" x14ac:dyDescent="0.25">
      <c r="B32" s="113" t="s">
        <v>321</v>
      </c>
      <c r="C32" s="113" t="s">
        <v>339</v>
      </c>
      <c r="D32" s="113" t="s">
        <v>357</v>
      </c>
      <c r="E32" s="113" t="s">
        <v>361</v>
      </c>
      <c r="F32" s="113">
        <v>4</v>
      </c>
      <c r="G32" s="113">
        <v>3</v>
      </c>
      <c r="H32" s="113">
        <v>3</v>
      </c>
    </row>
    <row r="33" spans="2:8" x14ac:dyDescent="0.25">
      <c r="B33" s="113" t="s">
        <v>321</v>
      </c>
      <c r="C33" s="113" t="s">
        <v>339</v>
      </c>
      <c r="D33" s="113" t="s">
        <v>357</v>
      </c>
      <c r="E33" s="113" t="s">
        <v>361</v>
      </c>
      <c r="F33" s="113">
        <v>1</v>
      </c>
      <c r="G33" s="113">
        <v>3</v>
      </c>
      <c r="H33" s="113">
        <v>4</v>
      </c>
    </row>
    <row r="34" spans="2:8" x14ac:dyDescent="0.25">
      <c r="B34" s="113" t="s">
        <v>321</v>
      </c>
      <c r="C34" s="113" t="s">
        <v>339</v>
      </c>
      <c r="D34" s="113" t="s">
        <v>357</v>
      </c>
      <c r="E34" s="113" t="s">
        <v>325</v>
      </c>
      <c r="F34" s="113">
        <v>4</v>
      </c>
      <c r="G34" s="113">
        <v>4</v>
      </c>
      <c r="H34" s="113">
        <v>2</v>
      </c>
    </row>
    <row r="35" spans="2:8" x14ac:dyDescent="0.25">
      <c r="B35" s="113" t="s">
        <v>321</v>
      </c>
      <c r="C35" s="113" t="s">
        <v>339</v>
      </c>
      <c r="D35" s="113" t="s">
        <v>360</v>
      </c>
      <c r="E35" s="113" t="s">
        <v>358</v>
      </c>
      <c r="F35" s="113">
        <v>1</v>
      </c>
      <c r="G35" s="113">
        <v>2</v>
      </c>
      <c r="H35" s="113">
        <v>4</v>
      </c>
    </row>
    <row r="36" spans="2:8" x14ac:dyDescent="0.25">
      <c r="B36" s="113" t="s">
        <v>336</v>
      </c>
      <c r="C36" s="113" t="s">
        <v>339</v>
      </c>
      <c r="D36" s="113" t="s">
        <v>357</v>
      </c>
      <c r="E36" s="113" t="s">
        <v>358</v>
      </c>
      <c r="F36" s="113">
        <v>2</v>
      </c>
      <c r="G36" s="113">
        <v>3</v>
      </c>
      <c r="H36" s="113">
        <v>3</v>
      </c>
    </row>
    <row r="37" spans="2:8" x14ac:dyDescent="0.25">
      <c r="B37" s="113" t="s">
        <v>321</v>
      </c>
      <c r="C37" s="113" t="s">
        <v>339</v>
      </c>
      <c r="D37" s="113" t="s">
        <v>359</v>
      </c>
      <c r="E37" s="113" t="s">
        <v>358</v>
      </c>
      <c r="F37" s="113">
        <v>3</v>
      </c>
      <c r="G37" s="113">
        <v>3</v>
      </c>
      <c r="H37" s="113">
        <v>3</v>
      </c>
    </row>
    <row r="38" spans="2:8" x14ac:dyDescent="0.25">
      <c r="B38" s="113" t="s">
        <v>336</v>
      </c>
      <c r="C38" s="113" t="s">
        <v>339</v>
      </c>
      <c r="D38" s="113" t="s">
        <v>359</v>
      </c>
      <c r="E38" s="113" t="s">
        <v>358</v>
      </c>
      <c r="F38" s="113">
        <v>2</v>
      </c>
      <c r="G38" s="113">
        <v>3</v>
      </c>
      <c r="H38" s="113">
        <v>3</v>
      </c>
    </row>
    <row r="39" spans="2:8" x14ac:dyDescent="0.25">
      <c r="B39" s="113" t="s">
        <v>321</v>
      </c>
      <c r="C39" s="113" t="s">
        <v>339</v>
      </c>
      <c r="D39" s="113" t="s">
        <v>359</v>
      </c>
      <c r="E39" s="113" t="s">
        <v>358</v>
      </c>
      <c r="F39" s="113">
        <v>4</v>
      </c>
      <c r="G39" s="113">
        <v>3</v>
      </c>
      <c r="H39" s="113">
        <v>4</v>
      </c>
    </row>
    <row r="40" spans="2:8" x14ac:dyDescent="0.25">
      <c r="B40" s="113" t="s">
        <v>321</v>
      </c>
      <c r="C40" s="113" t="s">
        <v>362</v>
      </c>
      <c r="D40" s="113" t="s">
        <v>360</v>
      </c>
      <c r="E40" s="113" t="s">
        <v>361</v>
      </c>
      <c r="F40" s="113">
        <v>3</v>
      </c>
      <c r="G40" s="113">
        <v>5</v>
      </c>
      <c r="H40" s="113">
        <v>4</v>
      </c>
    </row>
    <row r="41" spans="2:8" x14ac:dyDescent="0.25">
      <c r="B41" s="113" t="s">
        <v>321</v>
      </c>
      <c r="C41" s="113" t="s">
        <v>362</v>
      </c>
      <c r="D41" s="113" t="s">
        <v>360</v>
      </c>
      <c r="E41" s="113" t="s">
        <v>361</v>
      </c>
      <c r="F41" s="113">
        <v>3</v>
      </c>
      <c r="G41" s="113">
        <v>5</v>
      </c>
      <c r="H41" s="113">
        <v>3</v>
      </c>
    </row>
    <row r="42" spans="2:8" x14ac:dyDescent="0.25">
      <c r="B42" s="113" t="s">
        <v>336</v>
      </c>
      <c r="C42" s="113" t="s">
        <v>362</v>
      </c>
      <c r="D42" s="113" t="s">
        <v>360</v>
      </c>
      <c r="E42" s="113" t="s">
        <v>358</v>
      </c>
      <c r="F42" s="113">
        <v>2</v>
      </c>
      <c r="G42" s="113">
        <v>5</v>
      </c>
      <c r="H42" s="113">
        <v>4</v>
      </c>
    </row>
    <row r="43" spans="2:8" x14ac:dyDescent="0.25">
      <c r="B43" s="113" t="s">
        <v>336</v>
      </c>
      <c r="C43" s="113" t="s">
        <v>362</v>
      </c>
      <c r="D43" s="113" t="s">
        <v>360</v>
      </c>
      <c r="E43" s="113" t="s">
        <v>358</v>
      </c>
      <c r="F43" s="113">
        <v>3</v>
      </c>
      <c r="G43" s="113">
        <v>5</v>
      </c>
      <c r="H43" s="113">
        <v>4</v>
      </c>
    </row>
    <row r="44" spans="2:8" x14ac:dyDescent="0.25">
      <c r="B44" s="113" t="s">
        <v>321</v>
      </c>
      <c r="C44" s="113" t="s">
        <v>362</v>
      </c>
      <c r="D44" s="113" t="s">
        <v>359</v>
      </c>
      <c r="E44" s="113" t="s">
        <v>358</v>
      </c>
      <c r="F44" s="113">
        <v>3</v>
      </c>
      <c r="G44" s="113">
        <v>4</v>
      </c>
      <c r="H44" s="113">
        <v>4</v>
      </c>
    </row>
    <row r="45" spans="2:8" x14ac:dyDescent="0.25">
      <c r="B45" s="113" t="s">
        <v>336</v>
      </c>
      <c r="C45" s="113" t="s">
        <v>363</v>
      </c>
      <c r="D45" s="113" t="s">
        <v>357</v>
      </c>
      <c r="E45" s="113" t="s">
        <v>325</v>
      </c>
      <c r="F45" s="113">
        <v>3</v>
      </c>
      <c r="G45" s="113">
        <v>4</v>
      </c>
      <c r="H45" s="113">
        <v>4</v>
      </c>
    </row>
    <row r="46" spans="2:8" x14ac:dyDescent="0.25">
      <c r="B46" s="113" t="s">
        <v>321</v>
      </c>
      <c r="C46" s="113" t="s">
        <v>363</v>
      </c>
      <c r="D46" s="113" t="s">
        <v>357</v>
      </c>
      <c r="E46" s="113" t="s">
        <v>358</v>
      </c>
      <c r="F46" s="113">
        <v>3</v>
      </c>
      <c r="G46" s="113">
        <v>4</v>
      </c>
      <c r="H46" s="113">
        <v>3</v>
      </c>
    </row>
    <row r="47" spans="2:8" x14ac:dyDescent="0.25">
      <c r="B47" s="113" t="s">
        <v>321</v>
      </c>
      <c r="C47" s="113" t="s">
        <v>364</v>
      </c>
      <c r="D47" s="113" t="s">
        <v>357</v>
      </c>
      <c r="E47" s="113" t="s">
        <v>325</v>
      </c>
      <c r="F47" s="113">
        <v>3</v>
      </c>
      <c r="G47" s="113">
        <v>3</v>
      </c>
      <c r="H47" s="113">
        <v>4</v>
      </c>
    </row>
    <row r="48" spans="2:8" x14ac:dyDescent="0.25">
      <c r="B48" s="113" t="s">
        <v>336</v>
      </c>
      <c r="C48" s="113" t="s">
        <v>364</v>
      </c>
      <c r="D48" s="113" t="s">
        <v>359</v>
      </c>
      <c r="E48" s="113" t="s">
        <v>361</v>
      </c>
      <c r="F48" s="113">
        <v>3</v>
      </c>
      <c r="G48" s="113">
        <v>4</v>
      </c>
      <c r="H48" s="113">
        <v>3</v>
      </c>
    </row>
    <row r="49" spans="2:8" x14ac:dyDescent="0.25">
      <c r="B49" s="113" t="s">
        <v>336</v>
      </c>
      <c r="C49" s="113" t="s">
        <v>364</v>
      </c>
      <c r="D49" s="113" t="s">
        <v>359</v>
      </c>
      <c r="E49" s="113" t="s">
        <v>361</v>
      </c>
      <c r="F49" s="113">
        <v>4</v>
      </c>
      <c r="G49" s="113">
        <v>3</v>
      </c>
      <c r="H49" s="113">
        <v>1</v>
      </c>
    </row>
    <row r="50" spans="2:8" x14ac:dyDescent="0.25">
      <c r="B50" s="113" t="s">
        <v>321</v>
      </c>
      <c r="C50" s="113" t="s">
        <v>364</v>
      </c>
      <c r="D50" s="113" t="s">
        <v>360</v>
      </c>
      <c r="E50" s="113" t="s">
        <v>358</v>
      </c>
      <c r="F50" s="113">
        <v>4</v>
      </c>
      <c r="G50" s="113">
        <v>3</v>
      </c>
      <c r="H50" s="113">
        <v>3</v>
      </c>
    </row>
    <row r="51" spans="2:8" x14ac:dyDescent="0.25">
      <c r="B51" s="113" t="s">
        <v>336</v>
      </c>
      <c r="C51" s="113" t="s">
        <v>364</v>
      </c>
      <c r="D51" s="113" t="s">
        <v>360</v>
      </c>
      <c r="E51" s="113" t="s">
        <v>361</v>
      </c>
      <c r="F51" s="113">
        <v>4</v>
      </c>
      <c r="G51" s="113">
        <v>3</v>
      </c>
      <c r="H51" s="113">
        <v>2</v>
      </c>
    </row>
    <row r="52" spans="2:8" x14ac:dyDescent="0.25">
      <c r="B52" s="113" t="s">
        <v>321</v>
      </c>
      <c r="C52" s="113" t="s">
        <v>364</v>
      </c>
      <c r="D52" s="113" t="s">
        <v>360</v>
      </c>
      <c r="E52" s="113" t="s">
        <v>361</v>
      </c>
      <c r="F52" s="113">
        <v>5</v>
      </c>
      <c r="G52" s="113">
        <v>5</v>
      </c>
      <c r="H52" s="113">
        <v>5</v>
      </c>
    </row>
    <row r="53" spans="2:8" x14ac:dyDescent="0.25">
      <c r="B53" s="113" t="s">
        <v>321</v>
      </c>
      <c r="C53" s="113" t="s">
        <v>364</v>
      </c>
      <c r="D53" s="113" t="s">
        <v>357</v>
      </c>
      <c r="E53" s="113" t="s">
        <v>358</v>
      </c>
      <c r="F53" s="113">
        <v>4</v>
      </c>
      <c r="G53" s="113">
        <v>2</v>
      </c>
      <c r="H53" s="113">
        <v>4</v>
      </c>
    </row>
    <row r="54" spans="2:8" x14ac:dyDescent="0.25">
      <c r="B54" s="113" t="s">
        <v>336</v>
      </c>
      <c r="C54" s="113" t="s">
        <v>364</v>
      </c>
      <c r="D54" s="113" t="s">
        <v>360</v>
      </c>
      <c r="E54" s="113" t="s">
        <v>358</v>
      </c>
      <c r="F54" s="113">
        <v>3</v>
      </c>
      <c r="G54" s="113">
        <v>3</v>
      </c>
      <c r="H54" s="113">
        <v>3</v>
      </c>
    </row>
    <row r="55" spans="2:8" x14ac:dyDescent="0.25">
      <c r="B55" s="113" t="s">
        <v>321</v>
      </c>
      <c r="C55" s="113" t="s">
        <v>364</v>
      </c>
      <c r="D55" s="113" t="s">
        <v>360</v>
      </c>
      <c r="E55" s="113" t="s">
        <v>361</v>
      </c>
      <c r="F55" s="113">
        <v>4</v>
      </c>
      <c r="G55" s="113">
        <v>4</v>
      </c>
      <c r="H55" s="113">
        <v>2</v>
      </c>
    </row>
    <row r="56" spans="2:8" x14ac:dyDescent="0.25">
      <c r="B56" s="113" t="s">
        <v>336</v>
      </c>
      <c r="C56" s="113" t="s">
        <v>364</v>
      </c>
      <c r="D56" s="113" t="s">
        <v>360</v>
      </c>
      <c r="E56" s="113" t="s">
        <v>361</v>
      </c>
      <c r="F56" s="113">
        <v>4</v>
      </c>
      <c r="G56" s="113">
        <v>5</v>
      </c>
      <c r="H56" s="113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C10" sqref="C10"/>
    </sheetView>
  </sheetViews>
  <sheetFormatPr defaultColWidth="8.85546875" defaultRowHeight="15" x14ac:dyDescent="0.25"/>
  <cols>
    <col min="2" max="2" width="29.85546875" customWidth="1"/>
  </cols>
  <sheetData>
    <row r="2" spans="2:4" x14ac:dyDescent="0.25">
      <c r="B2" s="1" t="s">
        <v>0</v>
      </c>
      <c r="C2" s="2"/>
      <c r="D2" s="2"/>
    </row>
    <row r="3" spans="2:4" x14ac:dyDescent="0.25">
      <c r="B3" s="3"/>
      <c r="C3" s="4"/>
      <c r="D3" s="4"/>
    </row>
    <row r="4" spans="2:4" x14ac:dyDescent="0.25">
      <c r="B4" s="98" t="s">
        <v>1</v>
      </c>
      <c r="C4" s="99">
        <v>2000</v>
      </c>
      <c r="D4" s="99">
        <v>2010</v>
      </c>
    </row>
    <row r="5" spans="2:4" x14ac:dyDescent="0.25">
      <c r="B5" s="100" t="s">
        <v>2</v>
      </c>
      <c r="C5" s="101">
        <v>3241</v>
      </c>
      <c r="D5" s="101">
        <v>5301</v>
      </c>
    </row>
    <row r="6" spans="2:4" x14ac:dyDescent="0.25">
      <c r="B6" s="100" t="s">
        <v>3</v>
      </c>
      <c r="C6" s="102">
        <v>184</v>
      </c>
      <c r="D6" s="102">
        <v>218</v>
      </c>
    </row>
    <row r="7" spans="2:4" x14ac:dyDescent="0.25">
      <c r="B7" s="100" t="s">
        <v>4</v>
      </c>
      <c r="C7" s="101">
        <v>2408</v>
      </c>
      <c r="D7" s="101">
        <v>4308</v>
      </c>
    </row>
    <row r="8" spans="2:4" x14ac:dyDescent="0.25">
      <c r="B8" s="100" t="s">
        <v>5</v>
      </c>
      <c r="C8" s="101">
        <v>2318</v>
      </c>
      <c r="D8" s="101">
        <v>4213</v>
      </c>
    </row>
    <row r="9" spans="2:4" x14ac:dyDescent="0.25">
      <c r="B9" s="100" t="s">
        <v>6</v>
      </c>
      <c r="C9" s="102">
        <v>89</v>
      </c>
      <c r="D9" s="102">
        <v>95</v>
      </c>
    </row>
    <row r="10" spans="2:4" x14ac:dyDescent="0.25">
      <c r="B10" s="100" t="s">
        <v>7</v>
      </c>
      <c r="C10" s="102">
        <v>239</v>
      </c>
      <c r="D10" s="102">
        <v>283</v>
      </c>
    </row>
    <row r="11" spans="2:4" x14ac:dyDescent="0.25">
      <c r="B11" s="100" t="s">
        <v>8</v>
      </c>
      <c r="C11" s="102">
        <v>410</v>
      </c>
      <c r="D11" s="102">
        <v>492</v>
      </c>
    </row>
    <row r="12" spans="2:4" x14ac:dyDescent="0.25">
      <c r="B12" s="103" t="s">
        <v>9</v>
      </c>
      <c r="C12" s="104">
        <v>1465</v>
      </c>
      <c r="D12" s="104">
        <v>1603</v>
      </c>
    </row>
    <row r="13" spans="2:4" x14ac:dyDescent="0.25">
      <c r="B13" s="100" t="s">
        <v>10</v>
      </c>
      <c r="C13" s="101">
        <v>145571</v>
      </c>
      <c r="D13" s="101">
        <v>167754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K429"/>
  <sheetViews>
    <sheetView workbookViewId="0">
      <selection activeCell="H5" sqref="H5"/>
    </sheetView>
  </sheetViews>
  <sheetFormatPr defaultColWidth="8.85546875" defaultRowHeight="15" x14ac:dyDescent="0.25"/>
  <cols>
    <col min="9" max="11" width="12.7109375" customWidth="1"/>
  </cols>
  <sheetData>
    <row r="2" spans="2:11" x14ac:dyDescent="0.25">
      <c r="B2" s="44" t="s">
        <v>308</v>
      </c>
    </row>
    <row r="3" spans="2:11" x14ac:dyDescent="0.25">
      <c r="B3" s="45"/>
    </row>
    <row r="4" spans="2:11" ht="15.75" thickBot="1" x14ac:dyDescent="0.3">
      <c r="B4" s="139" t="s">
        <v>309</v>
      </c>
      <c r="C4" s="140" t="s">
        <v>315</v>
      </c>
      <c r="H4" t="s">
        <v>343</v>
      </c>
      <c r="I4" t="s">
        <v>934</v>
      </c>
      <c r="J4" t="s">
        <v>935</v>
      </c>
      <c r="K4" t="s">
        <v>936</v>
      </c>
    </row>
    <row r="5" spans="2:11" ht="15.75" thickTop="1" x14ac:dyDescent="0.25">
      <c r="B5" s="62" t="s">
        <v>320</v>
      </c>
      <c r="C5" s="64">
        <v>23</v>
      </c>
      <c r="E5" t="s">
        <v>925</v>
      </c>
      <c r="F5">
        <f>MIN(C5:C429)</f>
        <v>18</v>
      </c>
      <c r="H5">
        <v>18</v>
      </c>
      <c r="I5">
        <f>COUNTIF($C$5:$C$429,"="&amp;H5)</f>
        <v>1</v>
      </c>
      <c r="J5" s="56">
        <f>I5/$I$61</f>
        <v>2.352941176470588E-3</v>
      </c>
      <c r="K5" s="58">
        <f>SUM($J$5:J5)</f>
        <v>2.352941176470588E-3</v>
      </c>
    </row>
    <row r="6" spans="2:11" x14ac:dyDescent="0.25">
      <c r="B6" s="62" t="s">
        <v>326</v>
      </c>
      <c r="C6" s="64">
        <v>32</v>
      </c>
      <c r="E6" t="s">
        <v>926</v>
      </c>
      <c r="F6">
        <f>MAX(C5:C429)</f>
        <v>73</v>
      </c>
      <c r="H6">
        <v>19</v>
      </c>
      <c r="I6">
        <f t="shared" ref="I6:I60" si="0">COUNTIF($C$5:$C$429,"="&amp;H6)</f>
        <v>5</v>
      </c>
      <c r="J6" s="56">
        <f t="shared" ref="J6:J60" si="1">I6/$I$61</f>
        <v>1.1764705882352941E-2</v>
      </c>
      <c r="K6" s="58">
        <f>SUM($J$5:J6)</f>
        <v>1.411764705882353E-2</v>
      </c>
    </row>
    <row r="7" spans="2:11" x14ac:dyDescent="0.25">
      <c r="B7" s="62" t="s">
        <v>330</v>
      </c>
      <c r="C7" s="64">
        <v>38</v>
      </c>
      <c r="H7">
        <v>20</v>
      </c>
      <c r="I7">
        <f t="shared" si="0"/>
        <v>6</v>
      </c>
      <c r="J7" s="56">
        <f t="shared" si="1"/>
        <v>1.411764705882353E-2</v>
      </c>
      <c r="K7" s="58">
        <f>SUM($J$5:J7)</f>
        <v>2.823529411764706E-2</v>
      </c>
    </row>
    <row r="8" spans="2:11" x14ac:dyDescent="0.25">
      <c r="B8" s="62" t="s">
        <v>326</v>
      </c>
      <c r="C8" s="64">
        <v>36</v>
      </c>
      <c r="H8">
        <v>21</v>
      </c>
      <c r="I8">
        <f t="shared" si="0"/>
        <v>12</v>
      </c>
      <c r="J8" s="56">
        <f t="shared" si="1"/>
        <v>2.823529411764706E-2</v>
      </c>
      <c r="K8" s="58">
        <f>SUM($J$5:J8)</f>
        <v>5.647058823529412E-2</v>
      </c>
    </row>
    <row r="9" spans="2:11" x14ac:dyDescent="0.25">
      <c r="B9" s="62" t="s">
        <v>332</v>
      </c>
      <c r="C9" s="64">
        <v>31</v>
      </c>
      <c r="H9">
        <v>22</v>
      </c>
      <c r="I9">
        <f t="shared" si="0"/>
        <v>21</v>
      </c>
      <c r="J9" s="56">
        <f t="shared" si="1"/>
        <v>4.9411764705882349E-2</v>
      </c>
      <c r="K9" s="58">
        <f>SUM($J$5:J9)</f>
        <v>0.10588235294117647</v>
      </c>
    </row>
    <row r="10" spans="2:11" x14ac:dyDescent="0.25">
      <c r="B10" s="62" t="s">
        <v>326</v>
      </c>
      <c r="C10" s="64">
        <v>25</v>
      </c>
      <c r="H10">
        <v>23</v>
      </c>
      <c r="I10">
        <f t="shared" si="0"/>
        <v>18</v>
      </c>
      <c r="J10" s="56">
        <f t="shared" si="1"/>
        <v>4.2352941176470586E-2</v>
      </c>
      <c r="K10" s="58">
        <f>SUM($J$5:J10)</f>
        <v>0.14823529411764705</v>
      </c>
    </row>
    <row r="11" spans="2:11" x14ac:dyDescent="0.25">
      <c r="B11" s="62" t="s">
        <v>330</v>
      </c>
      <c r="C11" s="64">
        <v>26</v>
      </c>
      <c r="H11">
        <v>24</v>
      </c>
      <c r="I11">
        <f t="shared" si="0"/>
        <v>17</v>
      </c>
      <c r="J11" s="56">
        <f t="shared" si="1"/>
        <v>0.04</v>
      </c>
      <c r="K11" s="58">
        <f>SUM($J$5:J11)</f>
        <v>0.18823529411764706</v>
      </c>
    </row>
    <row r="12" spans="2:11" x14ac:dyDescent="0.25">
      <c r="B12" s="62" t="s">
        <v>335</v>
      </c>
      <c r="C12" s="64">
        <v>27</v>
      </c>
      <c r="H12">
        <v>25</v>
      </c>
      <c r="I12">
        <f t="shared" si="0"/>
        <v>20</v>
      </c>
      <c r="J12" s="56">
        <f t="shared" si="1"/>
        <v>4.7058823529411764E-2</v>
      </c>
      <c r="K12" s="58">
        <f>SUM($J$5:J12)</f>
        <v>0.23529411764705882</v>
      </c>
    </row>
    <row r="13" spans="2:11" x14ac:dyDescent="0.25">
      <c r="B13" s="62" t="s">
        <v>320</v>
      </c>
      <c r="C13" s="64">
        <v>25</v>
      </c>
      <c r="H13">
        <v>26</v>
      </c>
      <c r="I13">
        <f t="shared" si="0"/>
        <v>21</v>
      </c>
      <c r="J13" s="56">
        <f t="shared" si="1"/>
        <v>4.9411764705882349E-2</v>
      </c>
      <c r="K13" s="58">
        <f>SUM($J$5:J13)</f>
        <v>0.28470588235294114</v>
      </c>
    </row>
    <row r="14" spans="2:11" x14ac:dyDescent="0.25">
      <c r="B14" s="62" t="s">
        <v>320</v>
      </c>
      <c r="C14" s="64">
        <v>43</v>
      </c>
      <c r="H14">
        <v>27</v>
      </c>
      <c r="I14">
        <f t="shared" si="0"/>
        <v>20</v>
      </c>
      <c r="J14" s="56">
        <f t="shared" si="1"/>
        <v>4.7058823529411764E-2</v>
      </c>
      <c r="K14" s="58">
        <f>SUM($J$5:J14)</f>
        <v>0.33176470588235291</v>
      </c>
    </row>
    <row r="15" spans="2:11" x14ac:dyDescent="0.25">
      <c r="B15" s="62" t="s">
        <v>335</v>
      </c>
      <c r="C15" s="64">
        <v>32</v>
      </c>
      <c r="H15">
        <v>28</v>
      </c>
      <c r="I15">
        <f t="shared" si="0"/>
        <v>15</v>
      </c>
      <c r="J15" s="56">
        <f t="shared" si="1"/>
        <v>3.5294117647058823E-2</v>
      </c>
      <c r="K15" s="58">
        <f>SUM($J$5:J15)</f>
        <v>0.36705882352941172</v>
      </c>
    </row>
    <row r="16" spans="2:11" x14ac:dyDescent="0.25">
      <c r="B16" s="62" t="s">
        <v>330</v>
      </c>
      <c r="C16" s="64">
        <v>34</v>
      </c>
      <c r="H16">
        <v>29</v>
      </c>
      <c r="I16">
        <f t="shared" si="0"/>
        <v>15</v>
      </c>
      <c r="J16" s="56">
        <f t="shared" si="1"/>
        <v>3.5294117647058823E-2</v>
      </c>
      <c r="K16" s="58">
        <f>SUM($J$5:J16)</f>
        <v>0.40235294117647052</v>
      </c>
    </row>
    <row r="17" spans="2:11" x14ac:dyDescent="0.25">
      <c r="B17" s="62" t="s">
        <v>335</v>
      </c>
      <c r="C17" s="64">
        <v>26</v>
      </c>
      <c r="H17">
        <v>30</v>
      </c>
      <c r="I17">
        <f t="shared" si="0"/>
        <v>16</v>
      </c>
      <c r="J17" s="56">
        <f t="shared" si="1"/>
        <v>3.7647058823529408E-2</v>
      </c>
      <c r="K17" s="58">
        <f>SUM($J$5:J17)</f>
        <v>0.43999999999999995</v>
      </c>
    </row>
    <row r="18" spans="2:11" x14ac:dyDescent="0.25">
      <c r="B18" s="62" t="s">
        <v>330</v>
      </c>
      <c r="C18" s="64">
        <v>44</v>
      </c>
      <c r="H18">
        <v>31</v>
      </c>
      <c r="I18">
        <f t="shared" si="0"/>
        <v>17</v>
      </c>
      <c r="J18" s="56">
        <f t="shared" si="1"/>
        <v>0.04</v>
      </c>
      <c r="K18" s="58">
        <f>SUM($J$5:J18)</f>
        <v>0.47999999999999993</v>
      </c>
    </row>
    <row r="19" spans="2:11" x14ac:dyDescent="0.25">
      <c r="B19" s="62" t="s">
        <v>330</v>
      </c>
      <c r="C19" s="64">
        <v>46</v>
      </c>
      <c r="H19">
        <v>32</v>
      </c>
      <c r="I19">
        <f t="shared" si="0"/>
        <v>16</v>
      </c>
      <c r="J19" s="56">
        <f t="shared" si="1"/>
        <v>3.7647058823529408E-2</v>
      </c>
      <c r="K19" s="58">
        <f>SUM($J$5:J19)</f>
        <v>0.51764705882352935</v>
      </c>
    </row>
    <row r="20" spans="2:11" x14ac:dyDescent="0.25">
      <c r="B20" s="62" t="s">
        <v>337</v>
      </c>
      <c r="C20" s="64">
        <v>39</v>
      </c>
      <c r="H20">
        <v>33</v>
      </c>
      <c r="I20">
        <f t="shared" si="0"/>
        <v>13</v>
      </c>
      <c r="J20" s="56">
        <f t="shared" si="1"/>
        <v>3.0588235294117649E-2</v>
      </c>
      <c r="K20" s="58">
        <f>SUM($J$5:J20)</f>
        <v>0.54823529411764704</v>
      </c>
    </row>
    <row r="21" spans="2:11" x14ac:dyDescent="0.25">
      <c r="B21" s="62" t="s">
        <v>326</v>
      </c>
      <c r="C21" s="64">
        <v>25</v>
      </c>
      <c r="H21">
        <v>34</v>
      </c>
      <c r="I21">
        <f t="shared" si="0"/>
        <v>19</v>
      </c>
      <c r="J21" s="56">
        <f t="shared" si="1"/>
        <v>4.4705882352941179E-2</v>
      </c>
      <c r="K21" s="58">
        <f>SUM($J$5:J21)</f>
        <v>0.59294117647058819</v>
      </c>
    </row>
    <row r="22" spans="2:11" x14ac:dyDescent="0.25">
      <c r="B22" s="62" t="s">
        <v>330</v>
      </c>
      <c r="C22" s="64">
        <v>31</v>
      </c>
      <c r="H22">
        <v>35</v>
      </c>
      <c r="I22">
        <f t="shared" si="0"/>
        <v>19</v>
      </c>
      <c r="J22" s="56">
        <f t="shared" si="1"/>
        <v>4.4705882352941179E-2</v>
      </c>
      <c r="K22" s="58">
        <f>SUM($J$5:J22)</f>
        <v>0.63764705882352934</v>
      </c>
    </row>
    <row r="23" spans="2:11" x14ac:dyDescent="0.25">
      <c r="B23" s="62" t="s">
        <v>338</v>
      </c>
      <c r="C23" s="64">
        <v>47</v>
      </c>
      <c r="H23">
        <v>36</v>
      </c>
      <c r="I23">
        <f t="shared" si="0"/>
        <v>9</v>
      </c>
      <c r="J23" s="56">
        <f t="shared" si="1"/>
        <v>2.1176470588235293E-2</v>
      </c>
      <c r="K23" s="58">
        <f>SUM($J$5:J23)</f>
        <v>0.65882352941176459</v>
      </c>
    </row>
    <row r="24" spans="2:11" x14ac:dyDescent="0.25">
      <c r="B24" s="62" t="s">
        <v>332</v>
      </c>
      <c r="C24" s="64">
        <v>23</v>
      </c>
      <c r="H24">
        <v>37</v>
      </c>
      <c r="I24">
        <f t="shared" si="0"/>
        <v>11</v>
      </c>
      <c r="J24" s="56">
        <f t="shared" si="1"/>
        <v>2.5882352941176471E-2</v>
      </c>
      <c r="K24" s="58">
        <f>SUM($J$5:J24)</f>
        <v>0.68470588235294105</v>
      </c>
    </row>
    <row r="25" spans="2:11" x14ac:dyDescent="0.25">
      <c r="B25" s="62" t="s">
        <v>326</v>
      </c>
      <c r="C25" s="64">
        <v>22</v>
      </c>
      <c r="H25">
        <v>38</v>
      </c>
      <c r="I25">
        <f t="shared" si="0"/>
        <v>11</v>
      </c>
      <c r="J25" s="56">
        <f t="shared" si="1"/>
        <v>2.5882352941176471E-2</v>
      </c>
      <c r="K25" s="58">
        <f>SUM($J$5:J25)</f>
        <v>0.71058823529411752</v>
      </c>
    </row>
    <row r="26" spans="2:11" x14ac:dyDescent="0.25">
      <c r="B26" s="62" t="s">
        <v>326</v>
      </c>
      <c r="C26" s="64">
        <v>26</v>
      </c>
      <c r="H26">
        <v>39</v>
      </c>
      <c r="I26">
        <f t="shared" si="0"/>
        <v>9</v>
      </c>
      <c r="J26" s="56">
        <f t="shared" si="1"/>
        <v>2.1176470588235293E-2</v>
      </c>
      <c r="K26" s="58">
        <f>SUM($J$5:J26)</f>
        <v>0.73176470588235276</v>
      </c>
    </row>
    <row r="27" spans="2:11" x14ac:dyDescent="0.25">
      <c r="B27" s="62" t="s">
        <v>326</v>
      </c>
      <c r="C27" s="64">
        <v>19</v>
      </c>
      <c r="H27">
        <v>40</v>
      </c>
      <c r="I27">
        <f t="shared" si="0"/>
        <v>5</v>
      </c>
      <c r="J27" s="56">
        <f t="shared" si="1"/>
        <v>1.1764705882352941E-2</v>
      </c>
      <c r="K27" s="58">
        <f>SUM($J$5:J27)</f>
        <v>0.74352941176470566</v>
      </c>
    </row>
    <row r="28" spans="2:11" x14ac:dyDescent="0.25">
      <c r="B28" s="62" t="s">
        <v>326</v>
      </c>
      <c r="C28" s="64">
        <v>27</v>
      </c>
      <c r="H28">
        <v>41</v>
      </c>
      <c r="I28">
        <f t="shared" si="0"/>
        <v>13</v>
      </c>
      <c r="J28" s="56">
        <f t="shared" si="1"/>
        <v>3.0588235294117649E-2</v>
      </c>
      <c r="K28" s="58">
        <f>SUM($J$5:J28)</f>
        <v>0.77411764705882335</v>
      </c>
    </row>
    <row r="29" spans="2:11" x14ac:dyDescent="0.25">
      <c r="B29" s="62" t="s">
        <v>330</v>
      </c>
      <c r="C29" s="64">
        <v>39</v>
      </c>
      <c r="H29">
        <v>42</v>
      </c>
      <c r="I29">
        <f t="shared" si="0"/>
        <v>6</v>
      </c>
      <c r="J29" s="56">
        <f t="shared" si="1"/>
        <v>1.411764705882353E-2</v>
      </c>
      <c r="K29" s="58">
        <f>SUM($J$5:J29)</f>
        <v>0.78823529411764692</v>
      </c>
    </row>
    <row r="30" spans="2:11" x14ac:dyDescent="0.25">
      <c r="B30" s="62" t="s">
        <v>335</v>
      </c>
      <c r="C30" s="64">
        <v>26</v>
      </c>
      <c r="H30">
        <v>43</v>
      </c>
      <c r="I30">
        <f t="shared" si="0"/>
        <v>6</v>
      </c>
      <c r="J30" s="56">
        <f t="shared" si="1"/>
        <v>1.411764705882353E-2</v>
      </c>
      <c r="K30" s="58">
        <f>SUM($J$5:J30)</f>
        <v>0.80235294117647049</v>
      </c>
    </row>
    <row r="31" spans="2:11" x14ac:dyDescent="0.25">
      <c r="B31" s="62" t="s">
        <v>337</v>
      </c>
      <c r="C31" s="64">
        <v>50</v>
      </c>
      <c r="H31">
        <v>44</v>
      </c>
      <c r="I31">
        <f t="shared" si="0"/>
        <v>7</v>
      </c>
      <c r="J31" s="56">
        <f t="shared" si="1"/>
        <v>1.6470588235294119E-2</v>
      </c>
      <c r="K31" s="58">
        <f>SUM($J$5:J31)</f>
        <v>0.81882352941176462</v>
      </c>
    </row>
    <row r="32" spans="2:11" x14ac:dyDescent="0.25">
      <c r="B32" s="62" t="s">
        <v>337</v>
      </c>
      <c r="C32" s="64">
        <v>34</v>
      </c>
      <c r="H32">
        <v>45</v>
      </c>
      <c r="I32">
        <f t="shared" si="0"/>
        <v>6</v>
      </c>
      <c r="J32" s="56">
        <f t="shared" si="1"/>
        <v>1.411764705882353E-2</v>
      </c>
      <c r="K32" s="58">
        <f>SUM($J$5:J32)</f>
        <v>0.83294117647058818</v>
      </c>
    </row>
    <row r="33" spans="2:11" x14ac:dyDescent="0.25">
      <c r="B33" s="62" t="s">
        <v>320</v>
      </c>
      <c r="C33" s="64">
        <v>23</v>
      </c>
      <c r="H33">
        <v>46</v>
      </c>
      <c r="I33">
        <f t="shared" si="0"/>
        <v>8</v>
      </c>
      <c r="J33" s="56">
        <f t="shared" si="1"/>
        <v>1.8823529411764704E-2</v>
      </c>
      <c r="K33" s="58">
        <f>SUM($J$5:J33)</f>
        <v>0.85176470588235287</v>
      </c>
    </row>
    <row r="34" spans="2:11" x14ac:dyDescent="0.25">
      <c r="B34" s="62" t="s">
        <v>320</v>
      </c>
      <c r="C34" s="64">
        <v>23</v>
      </c>
      <c r="H34">
        <v>47</v>
      </c>
      <c r="I34">
        <f t="shared" si="0"/>
        <v>6</v>
      </c>
      <c r="J34" s="56">
        <f t="shared" si="1"/>
        <v>1.411764705882353E-2</v>
      </c>
      <c r="K34" s="58">
        <f>SUM($J$5:J34)</f>
        <v>0.86588235294117644</v>
      </c>
    </row>
    <row r="35" spans="2:11" x14ac:dyDescent="0.25">
      <c r="B35" s="62" t="s">
        <v>332</v>
      </c>
      <c r="C35" s="64">
        <v>46</v>
      </c>
      <c r="H35">
        <v>48</v>
      </c>
      <c r="I35">
        <f t="shared" si="0"/>
        <v>6</v>
      </c>
      <c r="J35" s="56">
        <f t="shared" si="1"/>
        <v>1.411764705882353E-2</v>
      </c>
      <c r="K35" s="58">
        <f>SUM($J$5:J35)</f>
        <v>0.88</v>
      </c>
    </row>
    <row r="36" spans="2:11" x14ac:dyDescent="0.25">
      <c r="B36" s="62" t="s">
        <v>320</v>
      </c>
      <c r="C36" s="64">
        <v>35</v>
      </c>
      <c r="H36">
        <v>49</v>
      </c>
      <c r="I36">
        <f t="shared" si="0"/>
        <v>3</v>
      </c>
      <c r="J36" s="56">
        <f t="shared" si="1"/>
        <v>7.058823529411765E-3</v>
      </c>
      <c r="K36" s="58">
        <f>SUM($J$5:J36)</f>
        <v>0.88705882352941179</v>
      </c>
    </row>
    <row r="37" spans="2:11" x14ac:dyDescent="0.25">
      <c r="B37" s="62" t="s">
        <v>320</v>
      </c>
      <c r="C37" s="64">
        <v>28</v>
      </c>
      <c r="H37">
        <v>50</v>
      </c>
      <c r="I37">
        <f t="shared" si="0"/>
        <v>3</v>
      </c>
      <c r="J37" s="56">
        <f t="shared" si="1"/>
        <v>7.058823529411765E-3</v>
      </c>
      <c r="K37" s="58">
        <f>SUM($J$5:J37)</f>
        <v>0.89411764705882357</v>
      </c>
    </row>
    <row r="38" spans="2:11" x14ac:dyDescent="0.25">
      <c r="B38" s="62" t="s">
        <v>335</v>
      </c>
      <c r="C38" s="64">
        <v>25</v>
      </c>
      <c r="H38">
        <v>51</v>
      </c>
      <c r="I38">
        <f t="shared" si="0"/>
        <v>4</v>
      </c>
      <c r="J38" s="56">
        <f t="shared" si="1"/>
        <v>9.4117647058823521E-3</v>
      </c>
      <c r="K38" s="58">
        <f>SUM($J$5:J38)</f>
        <v>0.90352941176470591</v>
      </c>
    </row>
    <row r="39" spans="2:11" x14ac:dyDescent="0.25">
      <c r="B39" s="62" t="s">
        <v>335</v>
      </c>
      <c r="C39" s="64">
        <v>36</v>
      </c>
      <c r="H39">
        <v>52</v>
      </c>
      <c r="I39">
        <f t="shared" si="0"/>
        <v>5</v>
      </c>
      <c r="J39" s="56">
        <f t="shared" si="1"/>
        <v>1.1764705882352941E-2</v>
      </c>
      <c r="K39" s="58">
        <f>SUM($J$5:J39)</f>
        <v>0.91529411764705881</v>
      </c>
    </row>
    <row r="40" spans="2:11" x14ac:dyDescent="0.25">
      <c r="B40" s="62" t="s">
        <v>320</v>
      </c>
      <c r="C40" s="64">
        <v>41</v>
      </c>
      <c r="H40">
        <v>53</v>
      </c>
      <c r="I40">
        <f t="shared" si="0"/>
        <v>5</v>
      </c>
      <c r="J40" s="56">
        <f t="shared" si="1"/>
        <v>1.1764705882352941E-2</v>
      </c>
      <c r="K40" s="58">
        <f>SUM($J$5:J40)</f>
        <v>0.92705882352941171</v>
      </c>
    </row>
    <row r="41" spans="2:11" x14ac:dyDescent="0.25">
      <c r="B41" s="62" t="s">
        <v>326</v>
      </c>
      <c r="C41" s="64">
        <v>54</v>
      </c>
      <c r="H41">
        <v>54</v>
      </c>
      <c r="I41">
        <f t="shared" si="0"/>
        <v>3</v>
      </c>
      <c r="J41" s="56">
        <f t="shared" si="1"/>
        <v>7.058823529411765E-3</v>
      </c>
      <c r="K41" s="58">
        <f>SUM($J$5:J41)</f>
        <v>0.9341176470588235</v>
      </c>
    </row>
    <row r="42" spans="2:11" x14ac:dyDescent="0.25">
      <c r="B42" s="62" t="s">
        <v>320</v>
      </c>
      <c r="C42" s="64">
        <v>43</v>
      </c>
      <c r="H42">
        <v>55</v>
      </c>
      <c r="I42">
        <f t="shared" si="0"/>
        <v>1</v>
      </c>
      <c r="J42" s="56">
        <f t="shared" si="1"/>
        <v>2.352941176470588E-3</v>
      </c>
      <c r="K42" s="58">
        <f>SUM($J$5:J42)</f>
        <v>0.93647058823529405</v>
      </c>
    </row>
    <row r="43" spans="2:11" x14ac:dyDescent="0.25">
      <c r="B43" s="62" t="s">
        <v>320</v>
      </c>
      <c r="C43" s="64">
        <v>33</v>
      </c>
      <c r="H43">
        <v>56</v>
      </c>
      <c r="I43">
        <f t="shared" si="0"/>
        <v>7</v>
      </c>
      <c r="J43" s="56">
        <f t="shared" si="1"/>
        <v>1.6470588235294119E-2</v>
      </c>
      <c r="K43" s="58">
        <f>SUM($J$5:J43)</f>
        <v>0.95294117647058818</v>
      </c>
    </row>
    <row r="44" spans="2:11" x14ac:dyDescent="0.25">
      <c r="B44" s="62" t="s">
        <v>330</v>
      </c>
      <c r="C44" s="64">
        <v>34</v>
      </c>
      <c r="H44">
        <v>57</v>
      </c>
      <c r="I44">
        <f t="shared" si="0"/>
        <v>2</v>
      </c>
      <c r="J44" s="56">
        <f t="shared" si="1"/>
        <v>4.7058823529411761E-3</v>
      </c>
      <c r="K44" s="58">
        <f>SUM($J$5:J44)</f>
        <v>0.95764705882352941</v>
      </c>
    </row>
    <row r="45" spans="2:11" x14ac:dyDescent="0.25">
      <c r="B45" s="62" t="s">
        <v>339</v>
      </c>
      <c r="C45" s="64">
        <v>39</v>
      </c>
      <c r="H45">
        <v>58</v>
      </c>
      <c r="I45">
        <f t="shared" si="0"/>
        <v>1</v>
      </c>
      <c r="J45" s="56">
        <f t="shared" si="1"/>
        <v>2.352941176470588E-3</v>
      </c>
      <c r="K45" s="58">
        <f>SUM($J$5:J45)</f>
        <v>0.96</v>
      </c>
    </row>
    <row r="46" spans="2:11" x14ac:dyDescent="0.25">
      <c r="B46" s="62" t="s">
        <v>337</v>
      </c>
      <c r="C46" s="64">
        <v>34</v>
      </c>
      <c r="H46">
        <v>59</v>
      </c>
      <c r="I46">
        <f t="shared" si="0"/>
        <v>3</v>
      </c>
      <c r="J46" s="56">
        <f t="shared" si="1"/>
        <v>7.058823529411765E-3</v>
      </c>
      <c r="K46" s="58">
        <f>SUM($J$5:J46)</f>
        <v>0.96705882352941175</v>
      </c>
    </row>
    <row r="47" spans="2:11" x14ac:dyDescent="0.25">
      <c r="B47" s="62" t="s">
        <v>320</v>
      </c>
      <c r="C47" s="64">
        <v>30</v>
      </c>
      <c r="H47">
        <v>60</v>
      </c>
      <c r="I47">
        <f t="shared" si="0"/>
        <v>1</v>
      </c>
      <c r="J47" s="56">
        <f t="shared" si="1"/>
        <v>2.352941176470588E-3</v>
      </c>
      <c r="K47" s="58">
        <f>SUM($J$5:J47)</f>
        <v>0.96941176470588231</v>
      </c>
    </row>
    <row r="48" spans="2:11" x14ac:dyDescent="0.25">
      <c r="B48" s="62" t="s">
        <v>326</v>
      </c>
      <c r="C48" s="64">
        <v>48</v>
      </c>
      <c r="H48">
        <v>61</v>
      </c>
      <c r="I48">
        <f t="shared" si="0"/>
        <v>0</v>
      </c>
      <c r="J48" s="56">
        <f t="shared" si="1"/>
        <v>0</v>
      </c>
      <c r="K48" s="58">
        <f>SUM($J$5:J48)</f>
        <v>0.96941176470588231</v>
      </c>
    </row>
    <row r="49" spans="2:11" x14ac:dyDescent="0.25">
      <c r="B49" s="62" t="s">
        <v>326</v>
      </c>
      <c r="C49" s="64">
        <v>19</v>
      </c>
      <c r="H49">
        <v>62</v>
      </c>
      <c r="I49">
        <f t="shared" si="0"/>
        <v>1</v>
      </c>
      <c r="J49" s="56">
        <f t="shared" si="1"/>
        <v>2.352941176470588E-3</v>
      </c>
      <c r="K49" s="58">
        <f>SUM($J$5:J49)</f>
        <v>0.97176470588235286</v>
      </c>
    </row>
    <row r="50" spans="2:11" x14ac:dyDescent="0.25">
      <c r="B50" s="62" t="s">
        <v>320</v>
      </c>
      <c r="C50" s="64">
        <v>29</v>
      </c>
      <c r="H50">
        <v>63</v>
      </c>
      <c r="I50">
        <f t="shared" si="0"/>
        <v>3</v>
      </c>
      <c r="J50" s="56">
        <f t="shared" si="1"/>
        <v>7.058823529411765E-3</v>
      </c>
      <c r="K50" s="58">
        <f>SUM($J$5:J50)</f>
        <v>0.97882352941176465</v>
      </c>
    </row>
    <row r="51" spans="2:11" x14ac:dyDescent="0.25">
      <c r="B51" s="62" t="s">
        <v>326</v>
      </c>
      <c r="C51" s="64">
        <v>26</v>
      </c>
      <c r="H51">
        <v>64</v>
      </c>
      <c r="I51">
        <f t="shared" si="0"/>
        <v>2</v>
      </c>
      <c r="J51" s="56">
        <f t="shared" si="1"/>
        <v>4.7058823529411761E-3</v>
      </c>
      <c r="K51" s="58">
        <f>SUM($J$5:J51)</f>
        <v>0.98352941176470587</v>
      </c>
    </row>
    <row r="52" spans="2:11" x14ac:dyDescent="0.25">
      <c r="B52" s="62" t="s">
        <v>330</v>
      </c>
      <c r="C52" s="64">
        <v>42</v>
      </c>
      <c r="H52">
        <v>65</v>
      </c>
      <c r="I52">
        <f t="shared" si="0"/>
        <v>3</v>
      </c>
      <c r="J52" s="56">
        <f t="shared" si="1"/>
        <v>7.058823529411765E-3</v>
      </c>
      <c r="K52" s="58">
        <f>SUM($J$5:J52)</f>
        <v>0.99058823529411766</v>
      </c>
    </row>
    <row r="53" spans="2:11" x14ac:dyDescent="0.25">
      <c r="B53" s="62" t="s">
        <v>335</v>
      </c>
      <c r="C53" s="64">
        <v>30</v>
      </c>
      <c r="H53">
        <v>66</v>
      </c>
      <c r="I53">
        <f t="shared" si="0"/>
        <v>1</v>
      </c>
      <c r="J53" s="56">
        <f t="shared" si="1"/>
        <v>2.352941176470588E-3</v>
      </c>
      <c r="K53" s="58">
        <f>SUM($J$5:J53)</f>
        <v>0.99294117647058822</v>
      </c>
    </row>
    <row r="54" spans="2:11" x14ac:dyDescent="0.25">
      <c r="B54" s="62" t="s">
        <v>320</v>
      </c>
      <c r="C54" s="64">
        <v>38</v>
      </c>
      <c r="H54">
        <v>67</v>
      </c>
      <c r="I54">
        <f t="shared" si="0"/>
        <v>2</v>
      </c>
      <c r="J54" s="56">
        <f t="shared" si="1"/>
        <v>4.7058823529411761E-3</v>
      </c>
      <c r="K54" s="58">
        <f>SUM($J$5:J54)</f>
        <v>0.99764705882352944</v>
      </c>
    </row>
    <row r="55" spans="2:11" x14ac:dyDescent="0.25">
      <c r="B55" s="62" t="s">
        <v>320</v>
      </c>
      <c r="C55" s="64">
        <v>21</v>
      </c>
      <c r="H55">
        <v>68</v>
      </c>
      <c r="I55">
        <f t="shared" si="0"/>
        <v>0</v>
      </c>
      <c r="J55" s="56">
        <f t="shared" si="1"/>
        <v>0</v>
      </c>
      <c r="K55" s="58">
        <f>SUM($J$5:J55)</f>
        <v>0.99764705882352944</v>
      </c>
    </row>
    <row r="56" spans="2:11" x14ac:dyDescent="0.25">
      <c r="B56" s="62" t="s">
        <v>326</v>
      </c>
      <c r="C56" s="64">
        <v>32</v>
      </c>
      <c r="H56">
        <v>69</v>
      </c>
      <c r="I56">
        <f t="shared" si="0"/>
        <v>0</v>
      </c>
      <c r="J56" s="56">
        <f t="shared" si="1"/>
        <v>0</v>
      </c>
      <c r="K56" s="58">
        <f>SUM($J$5:J56)</f>
        <v>0.99764705882352944</v>
      </c>
    </row>
    <row r="57" spans="2:11" x14ac:dyDescent="0.25">
      <c r="B57" s="62" t="s">
        <v>335</v>
      </c>
      <c r="C57" s="64">
        <v>35</v>
      </c>
      <c r="H57">
        <v>70</v>
      </c>
      <c r="I57">
        <f t="shared" si="0"/>
        <v>0</v>
      </c>
      <c r="J57" s="56">
        <f t="shared" si="1"/>
        <v>0</v>
      </c>
      <c r="K57" s="58">
        <f>SUM($J$5:J57)</f>
        <v>0.99764705882352944</v>
      </c>
    </row>
    <row r="58" spans="2:11" x14ac:dyDescent="0.25">
      <c r="B58" s="62" t="s">
        <v>330</v>
      </c>
      <c r="C58" s="64">
        <v>46</v>
      </c>
      <c r="H58">
        <v>71</v>
      </c>
      <c r="I58">
        <f t="shared" si="0"/>
        <v>0</v>
      </c>
      <c r="J58" s="56">
        <f t="shared" si="1"/>
        <v>0</v>
      </c>
      <c r="K58" s="58">
        <f>SUM($J$5:J58)</f>
        <v>0.99764705882352944</v>
      </c>
    </row>
    <row r="59" spans="2:11" x14ac:dyDescent="0.25">
      <c r="B59" s="62" t="s">
        <v>337</v>
      </c>
      <c r="C59" s="64">
        <v>37</v>
      </c>
      <c r="H59">
        <v>72</v>
      </c>
      <c r="I59">
        <f t="shared" si="0"/>
        <v>0</v>
      </c>
      <c r="J59" s="56">
        <f t="shared" si="1"/>
        <v>0</v>
      </c>
      <c r="K59" s="58">
        <f>SUM($J$5:J59)</f>
        <v>0.99764705882352944</v>
      </c>
    </row>
    <row r="60" spans="2:11" x14ac:dyDescent="0.25">
      <c r="B60" s="62" t="s">
        <v>332</v>
      </c>
      <c r="C60" s="64">
        <v>39</v>
      </c>
      <c r="H60">
        <v>73</v>
      </c>
      <c r="I60">
        <f t="shared" si="0"/>
        <v>1</v>
      </c>
      <c r="J60" s="56">
        <f t="shared" si="1"/>
        <v>2.352941176470588E-3</v>
      </c>
      <c r="K60" s="58">
        <f>SUM($J$5:J60)</f>
        <v>1</v>
      </c>
    </row>
    <row r="61" spans="2:11" x14ac:dyDescent="0.25">
      <c r="B61" s="62" t="s">
        <v>326</v>
      </c>
      <c r="C61" s="64">
        <v>29</v>
      </c>
      <c r="H61" t="s">
        <v>349</v>
      </c>
      <c r="I61">
        <f>SUM(I5:I60)</f>
        <v>425</v>
      </c>
      <c r="J61" s="56"/>
      <c r="K61" s="58"/>
    </row>
    <row r="62" spans="2:11" x14ac:dyDescent="0.25">
      <c r="B62" s="62" t="s">
        <v>330</v>
      </c>
      <c r="C62" s="64">
        <v>27</v>
      </c>
    </row>
    <row r="63" spans="2:11" x14ac:dyDescent="0.25">
      <c r="B63" s="62" t="s">
        <v>330</v>
      </c>
      <c r="C63" s="64">
        <v>22</v>
      </c>
    </row>
    <row r="64" spans="2:11" x14ac:dyDescent="0.25">
      <c r="B64" s="62" t="s">
        <v>326</v>
      </c>
      <c r="C64" s="64">
        <v>40</v>
      </c>
    </row>
    <row r="65" spans="2:3" x14ac:dyDescent="0.25">
      <c r="B65" s="62" t="s">
        <v>330</v>
      </c>
      <c r="C65" s="64">
        <v>44</v>
      </c>
    </row>
    <row r="66" spans="2:3" x14ac:dyDescent="0.25">
      <c r="B66" s="62" t="s">
        <v>330</v>
      </c>
      <c r="C66" s="64">
        <v>26</v>
      </c>
    </row>
    <row r="67" spans="2:3" x14ac:dyDescent="0.25">
      <c r="B67" s="62" t="s">
        <v>320</v>
      </c>
      <c r="C67" s="64">
        <v>57</v>
      </c>
    </row>
    <row r="68" spans="2:3" x14ac:dyDescent="0.25">
      <c r="B68" s="62" t="s">
        <v>330</v>
      </c>
      <c r="C68" s="64">
        <v>34</v>
      </c>
    </row>
    <row r="69" spans="2:3" x14ac:dyDescent="0.25">
      <c r="B69" s="62" t="s">
        <v>320</v>
      </c>
      <c r="C69" s="64">
        <v>47</v>
      </c>
    </row>
    <row r="70" spans="2:3" x14ac:dyDescent="0.25">
      <c r="B70" s="62" t="s">
        <v>320</v>
      </c>
      <c r="C70" s="64">
        <v>46</v>
      </c>
    </row>
    <row r="71" spans="2:3" x14ac:dyDescent="0.25">
      <c r="B71" s="62" t="s">
        <v>335</v>
      </c>
      <c r="C71" s="64">
        <v>38</v>
      </c>
    </row>
    <row r="72" spans="2:3" x14ac:dyDescent="0.25">
      <c r="B72" s="62" t="s">
        <v>337</v>
      </c>
      <c r="C72" s="64">
        <v>52</v>
      </c>
    </row>
    <row r="73" spans="2:3" x14ac:dyDescent="0.25">
      <c r="B73" s="62" t="s">
        <v>326</v>
      </c>
      <c r="C73" s="64">
        <v>34</v>
      </c>
    </row>
    <row r="74" spans="2:3" x14ac:dyDescent="0.25">
      <c r="B74" s="62" t="s">
        <v>326</v>
      </c>
      <c r="C74" s="64">
        <v>29</v>
      </c>
    </row>
    <row r="75" spans="2:3" x14ac:dyDescent="0.25">
      <c r="B75" s="62" t="s">
        <v>330</v>
      </c>
      <c r="C75" s="64">
        <v>39</v>
      </c>
    </row>
    <row r="76" spans="2:3" x14ac:dyDescent="0.25">
      <c r="B76" s="62" t="s">
        <v>320</v>
      </c>
      <c r="C76" s="64">
        <v>36</v>
      </c>
    </row>
    <row r="77" spans="2:3" x14ac:dyDescent="0.25">
      <c r="B77" s="62" t="s">
        <v>335</v>
      </c>
      <c r="C77" s="64">
        <v>25</v>
      </c>
    </row>
    <row r="78" spans="2:3" x14ac:dyDescent="0.25">
      <c r="B78" s="62" t="s">
        <v>326</v>
      </c>
      <c r="C78" s="64">
        <v>59</v>
      </c>
    </row>
    <row r="79" spans="2:3" x14ac:dyDescent="0.25">
      <c r="B79" s="62" t="s">
        <v>320</v>
      </c>
      <c r="C79" s="64">
        <v>27</v>
      </c>
    </row>
    <row r="80" spans="2:3" x14ac:dyDescent="0.25">
      <c r="B80" s="62" t="s">
        <v>330</v>
      </c>
      <c r="C80" s="64">
        <v>24</v>
      </c>
    </row>
    <row r="81" spans="2:3" x14ac:dyDescent="0.25">
      <c r="B81" s="62" t="s">
        <v>335</v>
      </c>
      <c r="C81" s="64">
        <v>25</v>
      </c>
    </row>
    <row r="82" spans="2:3" x14ac:dyDescent="0.25">
      <c r="B82" s="62" t="s">
        <v>335</v>
      </c>
      <c r="C82" s="64">
        <v>29</v>
      </c>
    </row>
    <row r="83" spans="2:3" x14ac:dyDescent="0.25">
      <c r="B83" s="62" t="s">
        <v>338</v>
      </c>
      <c r="C83" s="64">
        <v>64</v>
      </c>
    </row>
    <row r="84" spans="2:3" x14ac:dyDescent="0.25">
      <c r="B84" s="62" t="s">
        <v>335</v>
      </c>
      <c r="C84" s="64">
        <v>31</v>
      </c>
    </row>
    <row r="85" spans="2:3" x14ac:dyDescent="0.25">
      <c r="B85" s="62" t="s">
        <v>330</v>
      </c>
      <c r="C85" s="64">
        <v>38</v>
      </c>
    </row>
    <row r="86" spans="2:3" x14ac:dyDescent="0.25">
      <c r="B86" s="62" t="s">
        <v>332</v>
      </c>
      <c r="C86" s="64">
        <v>41</v>
      </c>
    </row>
    <row r="87" spans="2:3" x14ac:dyDescent="0.25">
      <c r="B87" s="62" t="s">
        <v>330</v>
      </c>
      <c r="C87" s="64">
        <v>22</v>
      </c>
    </row>
    <row r="88" spans="2:3" x14ac:dyDescent="0.25">
      <c r="B88" s="62" t="s">
        <v>332</v>
      </c>
      <c r="C88" s="64">
        <v>29</v>
      </c>
    </row>
    <row r="89" spans="2:3" x14ac:dyDescent="0.25">
      <c r="B89" s="62" t="s">
        <v>330</v>
      </c>
      <c r="C89" s="64">
        <v>32</v>
      </c>
    </row>
    <row r="90" spans="2:3" x14ac:dyDescent="0.25">
      <c r="B90" s="62" t="s">
        <v>320</v>
      </c>
      <c r="C90" s="64">
        <v>34</v>
      </c>
    </row>
    <row r="91" spans="2:3" x14ac:dyDescent="0.25">
      <c r="B91" s="62" t="s">
        <v>337</v>
      </c>
      <c r="C91" s="64">
        <v>23</v>
      </c>
    </row>
    <row r="92" spans="2:3" x14ac:dyDescent="0.25">
      <c r="B92" s="62" t="s">
        <v>320</v>
      </c>
      <c r="C92" s="64">
        <v>21</v>
      </c>
    </row>
    <row r="93" spans="2:3" x14ac:dyDescent="0.25">
      <c r="B93" s="62" t="s">
        <v>320</v>
      </c>
      <c r="C93" s="64">
        <v>49</v>
      </c>
    </row>
    <row r="94" spans="2:3" x14ac:dyDescent="0.25">
      <c r="B94" s="62" t="s">
        <v>326</v>
      </c>
      <c r="C94" s="64">
        <v>31</v>
      </c>
    </row>
    <row r="95" spans="2:3" x14ac:dyDescent="0.25">
      <c r="B95" s="62" t="s">
        <v>332</v>
      </c>
      <c r="C95" s="64">
        <v>40</v>
      </c>
    </row>
    <row r="96" spans="2:3" x14ac:dyDescent="0.25">
      <c r="B96" s="62" t="s">
        <v>320</v>
      </c>
      <c r="C96" s="64">
        <v>28</v>
      </c>
    </row>
    <row r="97" spans="2:3" x14ac:dyDescent="0.25">
      <c r="B97" s="62" t="s">
        <v>338</v>
      </c>
      <c r="C97" s="64">
        <v>21</v>
      </c>
    </row>
    <row r="98" spans="2:3" x14ac:dyDescent="0.25">
      <c r="B98" s="62" t="s">
        <v>335</v>
      </c>
      <c r="C98" s="64">
        <v>30</v>
      </c>
    </row>
    <row r="99" spans="2:3" x14ac:dyDescent="0.25">
      <c r="B99" s="62" t="s">
        <v>320</v>
      </c>
      <c r="C99" s="64">
        <v>37</v>
      </c>
    </row>
    <row r="100" spans="2:3" x14ac:dyDescent="0.25">
      <c r="B100" s="62" t="s">
        <v>320</v>
      </c>
      <c r="C100" s="64">
        <v>33</v>
      </c>
    </row>
    <row r="101" spans="2:3" x14ac:dyDescent="0.25">
      <c r="B101" s="62" t="s">
        <v>320</v>
      </c>
      <c r="C101" s="64">
        <v>22</v>
      </c>
    </row>
    <row r="102" spans="2:3" x14ac:dyDescent="0.25">
      <c r="B102" s="62" t="s">
        <v>330</v>
      </c>
      <c r="C102" s="64">
        <v>23</v>
      </c>
    </row>
    <row r="103" spans="2:3" x14ac:dyDescent="0.25">
      <c r="B103" s="62" t="s">
        <v>320</v>
      </c>
      <c r="C103" s="64">
        <v>21</v>
      </c>
    </row>
    <row r="104" spans="2:3" x14ac:dyDescent="0.25">
      <c r="B104" s="62" t="s">
        <v>326</v>
      </c>
      <c r="C104" s="64">
        <v>40</v>
      </c>
    </row>
    <row r="105" spans="2:3" x14ac:dyDescent="0.25">
      <c r="B105" s="62" t="s">
        <v>320</v>
      </c>
      <c r="C105" s="64">
        <v>36</v>
      </c>
    </row>
    <row r="106" spans="2:3" x14ac:dyDescent="0.25">
      <c r="B106" s="62" t="s">
        <v>330</v>
      </c>
      <c r="C106" s="64">
        <v>29</v>
      </c>
    </row>
    <row r="107" spans="2:3" x14ac:dyDescent="0.25">
      <c r="B107" s="62" t="s">
        <v>341</v>
      </c>
      <c r="C107" s="64">
        <v>37</v>
      </c>
    </row>
    <row r="108" spans="2:3" x14ac:dyDescent="0.25">
      <c r="B108" s="62" t="s">
        <v>326</v>
      </c>
      <c r="C108" s="64">
        <v>26</v>
      </c>
    </row>
    <row r="109" spans="2:3" x14ac:dyDescent="0.25">
      <c r="B109" s="62" t="s">
        <v>330</v>
      </c>
      <c r="C109" s="64">
        <v>37</v>
      </c>
    </row>
    <row r="110" spans="2:3" x14ac:dyDescent="0.25">
      <c r="B110" s="62" t="s">
        <v>332</v>
      </c>
      <c r="C110" s="64">
        <v>39</v>
      </c>
    </row>
    <row r="111" spans="2:3" x14ac:dyDescent="0.25">
      <c r="B111" s="62" t="s">
        <v>335</v>
      </c>
      <c r="C111" s="64">
        <v>27</v>
      </c>
    </row>
    <row r="112" spans="2:3" x14ac:dyDescent="0.25">
      <c r="B112" s="62" t="s">
        <v>326</v>
      </c>
      <c r="C112" s="64">
        <v>19</v>
      </c>
    </row>
    <row r="113" spans="2:3" x14ac:dyDescent="0.25">
      <c r="B113" s="62" t="s">
        <v>330</v>
      </c>
      <c r="C113" s="64">
        <v>45</v>
      </c>
    </row>
    <row r="114" spans="2:3" x14ac:dyDescent="0.25">
      <c r="B114" s="62" t="s">
        <v>337</v>
      </c>
      <c r="C114" s="64">
        <v>34</v>
      </c>
    </row>
    <row r="115" spans="2:3" x14ac:dyDescent="0.25">
      <c r="B115" s="62" t="s">
        <v>320</v>
      </c>
      <c r="C115" s="64">
        <v>43</v>
      </c>
    </row>
    <row r="116" spans="2:3" x14ac:dyDescent="0.25">
      <c r="B116" s="62" t="s">
        <v>326</v>
      </c>
      <c r="C116" s="64">
        <v>33</v>
      </c>
    </row>
    <row r="117" spans="2:3" x14ac:dyDescent="0.25">
      <c r="B117" s="62" t="s">
        <v>335</v>
      </c>
      <c r="C117" s="64">
        <v>35</v>
      </c>
    </row>
    <row r="118" spans="2:3" x14ac:dyDescent="0.25">
      <c r="B118" s="62" t="s">
        <v>337</v>
      </c>
      <c r="C118" s="64">
        <v>31</v>
      </c>
    </row>
    <row r="119" spans="2:3" x14ac:dyDescent="0.25">
      <c r="B119" s="62" t="s">
        <v>326</v>
      </c>
      <c r="C119" s="64">
        <v>25</v>
      </c>
    </row>
    <row r="120" spans="2:3" x14ac:dyDescent="0.25">
      <c r="B120" s="62" t="s">
        <v>326</v>
      </c>
      <c r="C120" s="64">
        <v>27</v>
      </c>
    </row>
    <row r="121" spans="2:3" x14ac:dyDescent="0.25">
      <c r="B121" s="62" t="s">
        <v>320</v>
      </c>
      <c r="C121" s="64">
        <v>56</v>
      </c>
    </row>
    <row r="122" spans="2:3" x14ac:dyDescent="0.25">
      <c r="B122" s="62" t="s">
        <v>337</v>
      </c>
      <c r="C122" s="64">
        <v>45</v>
      </c>
    </row>
    <row r="123" spans="2:3" x14ac:dyDescent="0.25">
      <c r="B123" s="62" t="s">
        <v>342</v>
      </c>
      <c r="C123" s="64">
        <v>53</v>
      </c>
    </row>
    <row r="124" spans="2:3" x14ac:dyDescent="0.25">
      <c r="B124" s="62" t="s">
        <v>326</v>
      </c>
      <c r="C124" s="64">
        <v>23</v>
      </c>
    </row>
    <row r="125" spans="2:3" x14ac:dyDescent="0.25">
      <c r="B125" s="62" t="s">
        <v>326</v>
      </c>
      <c r="C125" s="64">
        <v>25</v>
      </c>
    </row>
    <row r="126" spans="2:3" x14ac:dyDescent="0.25">
      <c r="B126" s="62" t="s">
        <v>320</v>
      </c>
      <c r="C126" s="64">
        <v>63</v>
      </c>
    </row>
    <row r="127" spans="2:3" x14ac:dyDescent="0.25">
      <c r="B127" s="62" t="s">
        <v>320</v>
      </c>
      <c r="C127" s="64">
        <v>34</v>
      </c>
    </row>
    <row r="128" spans="2:3" x14ac:dyDescent="0.25">
      <c r="B128" s="62" t="s">
        <v>326</v>
      </c>
      <c r="C128" s="64">
        <v>24</v>
      </c>
    </row>
    <row r="129" spans="2:3" x14ac:dyDescent="0.25">
      <c r="B129" s="62" t="s">
        <v>330</v>
      </c>
      <c r="C129" s="64">
        <v>35</v>
      </c>
    </row>
    <row r="130" spans="2:3" x14ac:dyDescent="0.25">
      <c r="B130" s="62" t="s">
        <v>330</v>
      </c>
      <c r="C130" s="64">
        <v>30</v>
      </c>
    </row>
    <row r="131" spans="2:3" x14ac:dyDescent="0.25">
      <c r="B131" s="62" t="s">
        <v>330</v>
      </c>
      <c r="C131" s="64">
        <v>29</v>
      </c>
    </row>
    <row r="132" spans="2:3" x14ac:dyDescent="0.25">
      <c r="B132" s="62" t="s">
        <v>326</v>
      </c>
      <c r="C132" s="64">
        <v>20</v>
      </c>
    </row>
    <row r="133" spans="2:3" x14ac:dyDescent="0.25">
      <c r="B133" s="62" t="s">
        <v>320</v>
      </c>
      <c r="C133" s="64">
        <v>49</v>
      </c>
    </row>
    <row r="134" spans="2:3" x14ac:dyDescent="0.25">
      <c r="B134" s="62" t="s">
        <v>335</v>
      </c>
      <c r="C134" s="64">
        <v>56</v>
      </c>
    </row>
    <row r="135" spans="2:3" x14ac:dyDescent="0.25">
      <c r="B135" s="62" t="s">
        <v>326</v>
      </c>
      <c r="C135" s="64">
        <v>48</v>
      </c>
    </row>
    <row r="136" spans="2:3" x14ac:dyDescent="0.25">
      <c r="B136" s="62" t="s">
        <v>320</v>
      </c>
      <c r="C136" s="64">
        <v>24</v>
      </c>
    </row>
    <row r="137" spans="2:3" x14ac:dyDescent="0.25">
      <c r="B137" s="62" t="s">
        <v>320</v>
      </c>
      <c r="C137" s="64">
        <v>22</v>
      </c>
    </row>
    <row r="138" spans="2:3" x14ac:dyDescent="0.25">
      <c r="B138" s="62" t="s">
        <v>320</v>
      </c>
      <c r="C138" s="64">
        <v>30</v>
      </c>
    </row>
    <row r="139" spans="2:3" x14ac:dyDescent="0.25">
      <c r="B139" s="62" t="s">
        <v>339</v>
      </c>
      <c r="C139" s="64">
        <v>39</v>
      </c>
    </row>
    <row r="140" spans="2:3" x14ac:dyDescent="0.25">
      <c r="B140" s="62" t="s">
        <v>335</v>
      </c>
      <c r="C140" s="64">
        <v>20</v>
      </c>
    </row>
    <row r="141" spans="2:3" x14ac:dyDescent="0.25">
      <c r="B141" s="62" t="s">
        <v>338</v>
      </c>
      <c r="C141" s="64">
        <v>22</v>
      </c>
    </row>
    <row r="142" spans="2:3" x14ac:dyDescent="0.25">
      <c r="B142" s="62" t="s">
        <v>330</v>
      </c>
      <c r="C142" s="64">
        <v>24</v>
      </c>
    </row>
    <row r="143" spans="2:3" x14ac:dyDescent="0.25">
      <c r="B143" s="62" t="s">
        <v>326</v>
      </c>
      <c r="C143" s="64">
        <v>41</v>
      </c>
    </row>
    <row r="144" spans="2:3" x14ac:dyDescent="0.25">
      <c r="B144" s="62" t="s">
        <v>326</v>
      </c>
      <c r="C144" s="64">
        <v>32</v>
      </c>
    </row>
    <row r="145" spans="2:3" x14ac:dyDescent="0.25">
      <c r="B145" s="62" t="s">
        <v>320</v>
      </c>
      <c r="C145" s="64">
        <v>23</v>
      </c>
    </row>
    <row r="146" spans="2:3" x14ac:dyDescent="0.25">
      <c r="B146" s="62" t="s">
        <v>320</v>
      </c>
      <c r="C146" s="64">
        <v>41</v>
      </c>
    </row>
    <row r="147" spans="2:3" x14ac:dyDescent="0.25">
      <c r="B147" s="62" t="s">
        <v>326</v>
      </c>
      <c r="C147" s="64">
        <v>52</v>
      </c>
    </row>
    <row r="148" spans="2:3" x14ac:dyDescent="0.25">
      <c r="B148" s="62" t="s">
        <v>320</v>
      </c>
      <c r="C148" s="64">
        <v>65</v>
      </c>
    </row>
    <row r="149" spans="2:3" x14ac:dyDescent="0.25">
      <c r="B149" s="62" t="s">
        <v>335</v>
      </c>
      <c r="C149" s="64">
        <v>26</v>
      </c>
    </row>
    <row r="150" spans="2:3" x14ac:dyDescent="0.25">
      <c r="B150" s="62" t="s">
        <v>338</v>
      </c>
      <c r="C150" s="64">
        <v>33</v>
      </c>
    </row>
    <row r="151" spans="2:3" x14ac:dyDescent="0.25">
      <c r="B151" s="62" t="s">
        <v>320</v>
      </c>
      <c r="C151" s="64">
        <v>56</v>
      </c>
    </row>
    <row r="152" spans="2:3" x14ac:dyDescent="0.25">
      <c r="B152" s="62" t="s">
        <v>326</v>
      </c>
      <c r="C152" s="64">
        <v>24</v>
      </c>
    </row>
    <row r="153" spans="2:3" x14ac:dyDescent="0.25">
      <c r="B153" s="62" t="s">
        <v>330</v>
      </c>
      <c r="C153" s="64">
        <v>20</v>
      </c>
    </row>
    <row r="154" spans="2:3" x14ac:dyDescent="0.25">
      <c r="B154" s="62" t="s">
        <v>330</v>
      </c>
      <c r="C154" s="64">
        <v>35</v>
      </c>
    </row>
    <row r="155" spans="2:3" x14ac:dyDescent="0.25">
      <c r="B155" s="62" t="s">
        <v>337</v>
      </c>
      <c r="C155" s="64">
        <v>34</v>
      </c>
    </row>
    <row r="156" spans="2:3" x14ac:dyDescent="0.25">
      <c r="B156" s="62" t="s">
        <v>330</v>
      </c>
      <c r="C156" s="64">
        <v>38</v>
      </c>
    </row>
    <row r="157" spans="2:3" x14ac:dyDescent="0.25">
      <c r="B157" s="62" t="s">
        <v>337</v>
      </c>
      <c r="C157" s="64">
        <v>34</v>
      </c>
    </row>
    <row r="158" spans="2:3" x14ac:dyDescent="0.25">
      <c r="B158" s="62" t="s">
        <v>330</v>
      </c>
      <c r="C158" s="64">
        <v>37</v>
      </c>
    </row>
    <row r="159" spans="2:3" x14ac:dyDescent="0.25">
      <c r="B159" s="62" t="s">
        <v>320</v>
      </c>
      <c r="C159" s="64">
        <v>31</v>
      </c>
    </row>
    <row r="160" spans="2:3" x14ac:dyDescent="0.25">
      <c r="B160" s="62" t="s">
        <v>330</v>
      </c>
      <c r="C160" s="64">
        <v>67</v>
      </c>
    </row>
    <row r="161" spans="2:3" x14ac:dyDescent="0.25">
      <c r="B161" s="62" t="s">
        <v>337</v>
      </c>
      <c r="C161" s="64">
        <v>26</v>
      </c>
    </row>
    <row r="162" spans="2:3" x14ac:dyDescent="0.25">
      <c r="B162" s="62" t="s">
        <v>332</v>
      </c>
      <c r="C162" s="64">
        <v>24</v>
      </c>
    </row>
    <row r="163" spans="2:3" x14ac:dyDescent="0.25">
      <c r="B163" s="62" t="s">
        <v>326</v>
      </c>
      <c r="C163" s="64">
        <v>21</v>
      </c>
    </row>
    <row r="164" spans="2:3" x14ac:dyDescent="0.25">
      <c r="B164" s="62" t="s">
        <v>342</v>
      </c>
      <c r="C164" s="64">
        <v>46</v>
      </c>
    </row>
    <row r="165" spans="2:3" x14ac:dyDescent="0.25">
      <c r="B165" s="62" t="s">
        <v>326</v>
      </c>
      <c r="C165" s="64">
        <v>22</v>
      </c>
    </row>
    <row r="166" spans="2:3" x14ac:dyDescent="0.25">
      <c r="B166" s="62" t="s">
        <v>326</v>
      </c>
      <c r="C166" s="64">
        <v>20</v>
      </c>
    </row>
    <row r="167" spans="2:3" x14ac:dyDescent="0.25">
      <c r="B167" s="62" t="s">
        <v>335</v>
      </c>
      <c r="C167" s="64">
        <v>60</v>
      </c>
    </row>
    <row r="168" spans="2:3" x14ac:dyDescent="0.25">
      <c r="B168" s="62" t="s">
        <v>337</v>
      </c>
      <c r="C168" s="64">
        <v>25</v>
      </c>
    </row>
    <row r="169" spans="2:3" x14ac:dyDescent="0.25">
      <c r="B169" s="62" t="s">
        <v>320</v>
      </c>
      <c r="C169" s="64">
        <v>21</v>
      </c>
    </row>
    <row r="170" spans="2:3" x14ac:dyDescent="0.25">
      <c r="B170" s="62" t="s">
        <v>320</v>
      </c>
      <c r="C170" s="64">
        <v>22</v>
      </c>
    </row>
    <row r="171" spans="2:3" x14ac:dyDescent="0.25">
      <c r="B171" s="62" t="s">
        <v>337</v>
      </c>
      <c r="C171" s="64">
        <v>29</v>
      </c>
    </row>
    <row r="172" spans="2:3" x14ac:dyDescent="0.25">
      <c r="B172" s="62" t="s">
        <v>320</v>
      </c>
      <c r="C172" s="64">
        <v>56</v>
      </c>
    </row>
    <row r="173" spans="2:3" x14ac:dyDescent="0.25">
      <c r="B173" s="62" t="s">
        <v>338</v>
      </c>
      <c r="C173" s="64">
        <v>32</v>
      </c>
    </row>
    <row r="174" spans="2:3" x14ac:dyDescent="0.25">
      <c r="B174" s="62" t="s">
        <v>326</v>
      </c>
      <c r="C174" s="64">
        <v>30</v>
      </c>
    </row>
    <row r="175" spans="2:3" x14ac:dyDescent="0.25">
      <c r="B175" s="62" t="s">
        <v>337</v>
      </c>
      <c r="C175" s="64">
        <v>27</v>
      </c>
    </row>
    <row r="176" spans="2:3" x14ac:dyDescent="0.25">
      <c r="B176" s="62" t="s">
        <v>330</v>
      </c>
      <c r="C176" s="64">
        <v>37</v>
      </c>
    </row>
    <row r="177" spans="2:3" x14ac:dyDescent="0.25">
      <c r="B177" s="62" t="s">
        <v>330</v>
      </c>
      <c r="C177" s="64">
        <v>39</v>
      </c>
    </row>
    <row r="178" spans="2:3" x14ac:dyDescent="0.25">
      <c r="B178" s="62" t="s">
        <v>330</v>
      </c>
      <c r="C178" s="64">
        <v>26</v>
      </c>
    </row>
    <row r="179" spans="2:3" x14ac:dyDescent="0.25">
      <c r="B179" s="62" t="s">
        <v>338</v>
      </c>
      <c r="C179" s="64">
        <v>32</v>
      </c>
    </row>
    <row r="180" spans="2:3" x14ac:dyDescent="0.25">
      <c r="B180" s="62" t="s">
        <v>326</v>
      </c>
      <c r="C180" s="64">
        <v>31</v>
      </c>
    </row>
    <row r="181" spans="2:3" x14ac:dyDescent="0.25">
      <c r="B181" s="62" t="s">
        <v>337</v>
      </c>
      <c r="C181" s="64">
        <v>35</v>
      </c>
    </row>
    <row r="182" spans="2:3" x14ac:dyDescent="0.25">
      <c r="B182" s="62" t="s">
        <v>320</v>
      </c>
      <c r="C182" s="64">
        <v>31</v>
      </c>
    </row>
    <row r="183" spans="2:3" x14ac:dyDescent="0.25">
      <c r="B183" s="62" t="s">
        <v>330</v>
      </c>
      <c r="C183" s="64">
        <v>64</v>
      </c>
    </row>
    <row r="184" spans="2:3" x14ac:dyDescent="0.25">
      <c r="B184" s="62" t="s">
        <v>335</v>
      </c>
      <c r="C184" s="64">
        <v>27</v>
      </c>
    </row>
    <row r="185" spans="2:3" x14ac:dyDescent="0.25">
      <c r="B185" s="62" t="s">
        <v>320</v>
      </c>
      <c r="C185" s="64">
        <v>31</v>
      </c>
    </row>
    <row r="186" spans="2:3" x14ac:dyDescent="0.25">
      <c r="B186" s="62" t="s">
        <v>320</v>
      </c>
      <c r="C186" s="64">
        <v>32</v>
      </c>
    </row>
    <row r="187" spans="2:3" x14ac:dyDescent="0.25">
      <c r="B187" s="62" t="s">
        <v>335</v>
      </c>
      <c r="C187" s="64">
        <v>73</v>
      </c>
    </row>
    <row r="188" spans="2:3" x14ac:dyDescent="0.25">
      <c r="B188" s="62" t="s">
        <v>326</v>
      </c>
      <c r="C188" s="64">
        <v>30</v>
      </c>
    </row>
    <row r="189" spans="2:3" x14ac:dyDescent="0.25">
      <c r="B189" s="62" t="s">
        <v>326</v>
      </c>
      <c r="C189" s="64">
        <v>42</v>
      </c>
    </row>
    <row r="190" spans="2:3" x14ac:dyDescent="0.25">
      <c r="B190" s="62" t="s">
        <v>320</v>
      </c>
      <c r="C190" s="64">
        <v>45</v>
      </c>
    </row>
    <row r="191" spans="2:3" x14ac:dyDescent="0.25">
      <c r="B191" s="62" t="s">
        <v>320</v>
      </c>
      <c r="C191" s="64">
        <v>27</v>
      </c>
    </row>
    <row r="192" spans="2:3" x14ac:dyDescent="0.25">
      <c r="B192" s="62" t="s">
        <v>326</v>
      </c>
      <c r="C192" s="64">
        <v>22</v>
      </c>
    </row>
    <row r="193" spans="2:3" x14ac:dyDescent="0.25">
      <c r="B193" s="62" t="s">
        <v>337</v>
      </c>
      <c r="C193" s="64">
        <v>26</v>
      </c>
    </row>
    <row r="194" spans="2:3" x14ac:dyDescent="0.25">
      <c r="B194" s="62" t="s">
        <v>335</v>
      </c>
      <c r="C194" s="64">
        <v>33</v>
      </c>
    </row>
    <row r="195" spans="2:3" x14ac:dyDescent="0.25">
      <c r="B195" s="62" t="s">
        <v>330</v>
      </c>
      <c r="C195" s="64">
        <v>27</v>
      </c>
    </row>
    <row r="196" spans="2:3" x14ac:dyDescent="0.25">
      <c r="B196" s="62" t="s">
        <v>330</v>
      </c>
      <c r="C196" s="64">
        <v>24</v>
      </c>
    </row>
    <row r="197" spans="2:3" x14ac:dyDescent="0.25">
      <c r="B197" s="62" t="s">
        <v>326</v>
      </c>
      <c r="C197" s="64">
        <v>21</v>
      </c>
    </row>
    <row r="198" spans="2:3" x14ac:dyDescent="0.25">
      <c r="B198" s="62" t="s">
        <v>330</v>
      </c>
      <c r="C198" s="64">
        <v>28</v>
      </c>
    </row>
    <row r="199" spans="2:3" x14ac:dyDescent="0.25">
      <c r="B199" s="62" t="s">
        <v>320</v>
      </c>
      <c r="C199" s="64">
        <v>51</v>
      </c>
    </row>
    <row r="200" spans="2:3" x14ac:dyDescent="0.25">
      <c r="B200" s="62" t="s">
        <v>326</v>
      </c>
      <c r="C200" s="64">
        <v>21</v>
      </c>
    </row>
    <row r="201" spans="2:3" x14ac:dyDescent="0.25">
      <c r="B201" s="62" t="s">
        <v>320</v>
      </c>
      <c r="C201" s="64">
        <v>27</v>
      </c>
    </row>
    <row r="202" spans="2:3" x14ac:dyDescent="0.25">
      <c r="B202" s="62" t="s">
        <v>335</v>
      </c>
      <c r="C202" s="64">
        <v>40</v>
      </c>
    </row>
    <row r="203" spans="2:3" x14ac:dyDescent="0.25">
      <c r="B203" s="62" t="s">
        <v>320</v>
      </c>
      <c r="C203" s="64">
        <v>34</v>
      </c>
    </row>
    <row r="204" spans="2:3" x14ac:dyDescent="0.25">
      <c r="B204" s="62" t="s">
        <v>330</v>
      </c>
      <c r="C204" s="64">
        <v>34</v>
      </c>
    </row>
    <row r="205" spans="2:3" x14ac:dyDescent="0.25">
      <c r="B205" s="62" t="s">
        <v>332</v>
      </c>
      <c r="C205" s="64">
        <v>63</v>
      </c>
    </row>
    <row r="206" spans="2:3" x14ac:dyDescent="0.25">
      <c r="B206" s="62" t="s">
        <v>330</v>
      </c>
      <c r="C206" s="64">
        <v>33</v>
      </c>
    </row>
    <row r="207" spans="2:3" x14ac:dyDescent="0.25">
      <c r="B207" s="62" t="s">
        <v>330</v>
      </c>
      <c r="C207" s="64">
        <v>28</v>
      </c>
    </row>
    <row r="208" spans="2:3" x14ac:dyDescent="0.25">
      <c r="B208" s="62" t="s">
        <v>330</v>
      </c>
      <c r="C208" s="64">
        <v>24</v>
      </c>
    </row>
    <row r="209" spans="2:3" x14ac:dyDescent="0.25">
      <c r="B209" s="62" t="s">
        <v>326</v>
      </c>
      <c r="C209" s="64">
        <v>18</v>
      </c>
    </row>
    <row r="210" spans="2:3" x14ac:dyDescent="0.25">
      <c r="B210" s="62" t="s">
        <v>320</v>
      </c>
      <c r="C210" s="64">
        <v>63</v>
      </c>
    </row>
    <row r="211" spans="2:3" x14ac:dyDescent="0.25">
      <c r="B211" s="62" t="s">
        <v>335</v>
      </c>
      <c r="C211" s="64">
        <v>37</v>
      </c>
    </row>
    <row r="212" spans="2:3" x14ac:dyDescent="0.25">
      <c r="B212" s="62" t="s">
        <v>339</v>
      </c>
      <c r="C212" s="64">
        <v>38</v>
      </c>
    </row>
    <row r="213" spans="2:3" x14ac:dyDescent="0.25">
      <c r="B213" s="62" t="s">
        <v>320</v>
      </c>
      <c r="C213" s="64">
        <v>22</v>
      </c>
    </row>
    <row r="214" spans="2:3" x14ac:dyDescent="0.25">
      <c r="B214" s="62" t="s">
        <v>330</v>
      </c>
      <c r="C214" s="64">
        <v>31</v>
      </c>
    </row>
    <row r="215" spans="2:3" x14ac:dyDescent="0.25">
      <c r="B215" s="62" t="s">
        <v>320</v>
      </c>
      <c r="C215" s="64">
        <v>31</v>
      </c>
    </row>
    <row r="216" spans="2:3" x14ac:dyDescent="0.25">
      <c r="B216" s="62" t="s">
        <v>330</v>
      </c>
      <c r="C216" s="64">
        <v>42</v>
      </c>
    </row>
    <row r="217" spans="2:3" x14ac:dyDescent="0.25">
      <c r="B217" s="62" t="s">
        <v>326</v>
      </c>
      <c r="C217" s="64">
        <v>24</v>
      </c>
    </row>
    <row r="218" spans="2:3" x14ac:dyDescent="0.25">
      <c r="B218" s="62" t="s">
        <v>335</v>
      </c>
      <c r="C218" s="64">
        <v>65</v>
      </c>
    </row>
    <row r="219" spans="2:3" x14ac:dyDescent="0.25">
      <c r="B219" s="62" t="s">
        <v>337</v>
      </c>
      <c r="C219" s="64">
        <v>22</v>
      </c>
    </row>
    <row r="220" spans="2:3" x14ac:dyDescent="0.25">
      <c r="B220" s="62" t="s">
        <v>337</v>
      </c>
      <c r="C220" s="64">
        <v>22</v>
      </c>
    </row>
    <row r="221" spans="2:3" x14ac:dyDescent="0.25">
      <c r="B221" s="62" t="s">
        <v>320</v>
      </c>
      <c r="C221" s="64">
        <v>51</v>
      </c>
    </row>
    <row r="222" spans="2:3" x14ac:dyDescent="0.25">
      <c r="B222" s="62" t="s">
        <v>320</v>
      </c>
      <c r="C222" s="64">
        <v>23</v>
      </c>
    </row>
    <row r="223" spans="2:3" x14ac:dyDescent="0.25">
      <c r="B223" s="62" t="s">
        <v>332</v>
      </c>
      <c r="C223" s="64">
        <v>30</v>
      </c>
    </row>
    <row r="224" spans="2:3" x14ac:dyDescent="0.25">
      <c r="B224" s="62" t="s">
        <v>320</v>
      </c>
      <c r="C224" s="64">
        <v>32</v>
      </c>
    </row>
    <row r="225" spans="2:3" x14ac:dyDescent="0.25">
      <c r="B225" s="62" t="s">
        <v>342</v>
      </c>
      <c r="C225" s="64">
        <v>21</v>
      </c>
    </row>
    <row r="226" spans="2:3" x14ac:dyDescent="0.25">
      <c r="B226" s="62" t="s">
        <v>332</v>
      </c>
      <c r="C226" s="64">
        <v>52</v>
      </c>
    </row>
    <row r="227" spans="2:3" x14ac:dyDescent="0.25">
      <c r="B227" s="62" t="s">
        <v>326</v>
      </c>
      <c r="C227" s="64">
        <v>22</v>
      </c>
    </row>
    <row r="228" spans="2:3" x14ac:dyDescent="0.25">
      <c r="B228" s="62" t="s">
        <v>335</v>
      </c>
      <c r="C228" s="64">
        <v>41</v>
      </c>
    </row>
    <row r="229" spans="2:3" x14ac:dyDescent="0.25">
      <c r="B229" s="62" t="s">
        <v>330</v>
      </c>
      <c r="C229" s="64">
        <v>53</v>
      </c>
    </row>
    <row r="230" spans="2:3" x14ac:dyDescent="0.25">
      <c r="B230" s="62" t="s">
        <v>338</v>
      </c>
      <c r="C230" s="64">
        <v>54</v>
      </c>
    </row>
    <row r="231" spans="2:3" x14ac:dyDescent="0.25">
      <c r="B231" s="62" t="s">
        <v>326</v>
      </c>
      <c r="C231" s="64">
        <v>37</v>
      </c>
    </row>
    <row r="232" spans="2:3" x14ac:dyDescent="0.25">
      <c r="B232" s="62" t="s">
        <v>320</v>
      </c>
      <c r="C232" s="64">
        <v>27</v>
      </c>
    </row>
    <row r="233" spans="2:3" x14ac:dyDescent="0.25">
      <c r="B233" s="62" t="s">
        <v>330</v>
      </c>
      <c r="C233" s="64">
        <v>25</v>
      </c>
    </row>
    <row r="234" spans="2:3" x14ac:dyDescent="0.25">
      <c r="B234" s="62" t="s">
        <v>320</v>
      </c>
      <c r="C234" s="64">
        <v>34</v>
      </c>
    </row>
    <row r="235" spans="2:3" x14ac:dyDescent="0.25">
      <c r="B235" s="62" t="s">
        <v>335</v>
      </c>
      <c r="C235" s="64">
        <v>29</v>
      </c>
    </row>
    <row r="236" spans="2:3" x14ac:dyDescent="0.25">
      <c r="B236" s="62" t="s">
        <v>330</v>
      </c>
      <c r="C236" s="64">
        <v>27</v>
      </c>
    </row>
    <row r="237" spans="2:3" x14ac:dyDescent="0.25">
      <c r="B237" s="62" t="s">
        <v>320</v>
      </c>
      <c r="C237" s="64">
        <v>32</v>
      </c>
    </row>
    <row r="238" spans="2:3" x14ac:dyDescent="0.25">
      <c r="B238" s="62" t="s">
        <v>337</v>
      </c>
      <c r="C238" s="64">
        <v>29</v>
      </c>
    </row>
    <row r="239" spans="2:3" x14ac:dyDescent="0.25">
      <c r="B239" s="62" t="s">
        <v>330</v>
      </c>
      <c r="C239" s="64">
        <v>32</v>
      </c>
    </row>
    <row r="240" spans="2:3" x14ac:dyDescent="0.25">
      <c r="B240" s="62" t="s">
        <v>320</v>
      </c>
      <c r="C240" s="64">
        <v>28</v>
      </c>
    </row>
    <row r="241" spans="2:3" x14ac:dyDescent="0.25">
      <c r="B241" s="62" t="s">
        <v>326</v>
      </c>
      <c r="C241" s="64">
        <v>25</v>
      </c>
    </row>
    <row r="242" spans="2:3" x14ac:dyDescent="0.25">
      <c r="B242" s="62" t="s">
        <v>330</v>
      </c>
      <c r="C242" s="64">
        <v>51</v>
      </c>
    </row>
    <row r="243" spans="2:3" x14ac:dyDescent="0.25">
      <c r="B243" s="62" t="s">
        <v>337</v>
      </c>
      <c r="C243" s="64">
        <v>44</v>
      </c>
    </row>
    <row r="244" spans="2:3" x14ac:dyDescent="0.25">
      <c r="B244" s="62" t="s">
        <v>335</v>
      </c>
      <c r="C244" s="64">
        <v>33</v>
      </c>
    </row>
    <row r="245" spans="2:3" x14ac:dyDescent="0.25">
      <c r="B245" s="62" t="s">
        <v>326</v>
      </c>
      <c r="C245" s="64">
        <v>22</v>
      </c>
    </row>
    <row r="246" spans="2:3" x14ac:dyDescent="0.25">
      <c r="B246" s="62" t="s">
        <v>337</v>
      </c>
      <c r="C246" s="64">
        <v>35</v>
      </c>
    </row>
    <row r="247" spans="2:3" x14ac:dyDescent="0.25">
      <c r="B247" s="62" t="s">
        <v>320</v>
      </c>
      <c r="C247" s="64">
        <v>30</v>
      </c>
    </row>
    <row r="248" spans="2:3" x14ac:dyDescent="0.25">
      <c r="B248" s="62" t="s">
        <v>320</v>
      </c>
      <c r="C248" s="64">
        <v>27</v>
      </c>
    </row>
    <row r="249" spans="2:3" x14ac:dyDescent="0.25">
      <c r="B249" s="62" t="s">
        <v>335</v>
      </c>
      <c r="C249" s="64">
        <v>23</v>
      </c>
    </row>
    <row r="250" spans="2:3" x14ac:dyDescent="0.25">
      <c r="B250" s="62" t="s">
        <v>326</v>
      </c>
      <c r="C250" s="64">
        <v>19</v>
      </c>
    </row>
    <row r="251" spans="2:3" x14ac:dyDescent="0.25">
      <c r="B251" s="62" t="s">
        <v>320</v>
      </c>
      <c r="C251" s="64">
        <v>44</v>
      </c>
    </row>
    <row r="252" spans="2:3" x14ac:dyDescent="0.25">
      <c r="B252" s="62" t="s">
        <v>320</v>
      </c>
      <c r="C252" s="64">
        <v>41</v>
      </c>
    </row>
    <row r="253" spans="2:3" x14ac:dyDescent="0.25">
      <c r="B253" s="62" t="s">
        <v>330</v>
      </c>
      <c r="C253" s="64">
        <v>35</v>
      </c>
    </row>
    <row r="254" spans="2:3" x14ac:dyDescent="0.25">
      <c r="B254" s="62" t="s">
        <v>330</v>
      </c>
      <c r="C254" s="64">
        <v>25</v>
      </c>
    </row>
    <row r="255" spans="2:3" x14ac:dyDescent="0.25">
      <c r="B255" s="62" t="s">
        <v>337</v>
      </c>
      <c r="C255" s="64">
        <v>28</v>
      </c>
    </row>
    <row r="256" spans="2:3" x14ac:dyDescent="0.25">
      <c r="B256" s="62" t="s">
        <v>320</v>
      </c>
      <c r="C256" s="64">
        <v>34</v>
      </c>
    </row>
    <row r="257" spans="2:3" x14ac:dyDescent="0.25">
      <c r="B257" s="62" t="s">
        <v>335</v>
      </c>
      <c r="C257" s="64">
        <v>31</v>
      </c>
    </row>
    <row r="258" spans="2:3" x14ac:dyDescent="0.25">
      <c r="B258" s="62" t="s">
        <v>332</v>
      </c>
      <c r="C258" s="64">
        <v>32</v>
      </c>
    </row>
    <row r="259" spans="2:3" x14ac:dyDescent="0.25">
      <c r="B259" s="62" t="s">
        <v>326</v>
      </c>
      <c r="C259" s="64">
        <v>41</v>
      </c>
    </row>
    <row r="260" spans="2:3" x14ac:dyDescent="0.25">
      <c r="B260" s="62" t="s">
        <v>335</v>
      </c>
      <c r="C260" s="64">
        <v>22</v>
      </c>
    </row>
    <row r="261" spans="2:3" x14ac:dyDescent="0.25">
      <c r="B261" s="62" t="s">
        <v>339</v>
      </c>
      <c r="C261" s="64">
        <v>28</v>
      </c>
    </row>
    <row r="262" spans="2:3" x14ac:dyDescent="0.25">
      <c r="B262" s="62" t="s">
        <v>326</v>
      </c>
      <c r="C262" s="64">
        <v>21</v>
      </c>
    </row>
    <row r="263" spans="2:3" x14ac:dyDescent="0.25">
      <c r="B263" s="62" t="s">
        <v>330</v>
      </c>
      <c r="C263" s="64">
        <v>41</v>
      </c>
    </row>
    <row r="264" spans="2:3" x14ac:dyDescent="0.25">
      <c r="B264" s="62" t="s">
        <v>330</v>
      </c>
      <c r="C264" s="64">
        <v>36</v>
      </c>
    </row>
    <row r="265" spans="2:3" x14ac:dyDescent="0.25">
      <c r="B265" s="62" t="s">
        <v>335</v>
      </c>
      <c r="C265" s="64">
        <v>26</v>
      </c>
    </row>
    <row r="266" spans="2:3" x14ac:dyDescent="0.25">
      <c r="B266" s="62" t="s">
        <v>337</v>
      </c>
      <c r="C266" s="64">
        <v>37</v>
      </c>
    </row>
    <row r="267" spans="2:3" x14ac:dyDescent="0.25">
      <c r="B267" s="62" t="s">
        <v>335</v>
      </c>
      <c r="C267" s="64">
        <v>35</v>
      </c>
    </row>
    <row r="268" spans="2:3" x14ac:dyDescent="0.25">
      <c r="B268" s="62" t="s">
        <v>320</v>
      </c>
      <c r="C268" s="64">
        <v>34</v>
      </c>
    </row>
    <row r="269" spans="2:3" x14ac:dyDescent="0.25">
      <c r="B269" s="62" t="s">
        <v>330</v>
      </c>
      <c r="C269" s="64">
        <v>43</v>
      </c>
    </row>
    <row r="270" spans="2:3" x14ac:dyDescent="0.25">
      <c r="B270" s="62" t="s">
        <v>330</v>
      </c>
      <c r="C270" s="64">
        <v>30</v>
      </c>
    </row>
    <row r="271" spans="2:3" x14ac:dyDescent="0.25">
      <c r="B271" s="62" t="s">
        <v>326</v>
      </c>
      <c r="C271" s="64">
        <v>31</v>
      </c>
    </row>
    <row r="272" spans="2:3" x14ac:dyDescent="0.25">
      <c r="B272" s="62" t="s">
        <v>338</v>
      </c>
      <c r="C272" s="64">
        <v>43</v>
      </c>
    </row>
    <row r="273" spans="2:3" x14ac:dyDescent="0.25">
      <c r="B273" s="62" t="s">
        <v>320</v>
      </c>
      <c r="C273" s="64">
        <v>24</v>
      </c>
    </row>
    <row r="274" spans="2:3" x14ac:dyDescent="0.25">
      <c r="B274" s="62" t="s">
        <v>320</v>
      </c>
      <c r="C274" s="64">
        <v>26</v>
      </c>
    </row>
    <row r="275" spans="2:3" x14ac:dyDescent="0.25">
      <c r="B275" s="62" t="s">
        <v>326</v>
      </c>
      <c r="C275" s="64">
        <v>45</v>
      </c>
    </row>
    <row r="276" spans="2:3" x14ac:dyDescent="0.25">
      <c r="B276" s="62" t="s">
        <v>326</v>
      </c>
      <c r="C276" s="64">
        <v>26</v>
      </c>
    </row>
    <row r="277" spans="2:3" x14ac:dyDescent="0.25">
      <c r="B277" s="62" t="s">
        <v>326</v>
      </c>
      <c r="C277" s="64">
        <v>48</v>
      </c>
    </row>
    <row r="278" spans="2:3" x14ac:dyDescent="0.25">
      <c r="B278" s="62" t="s">
        <v>326</v>
      </c>
      <c r="C278" s="64">
        <v>43</v>
      </c>
    </row>
    <row r="279" spans="2:3" x14ac:dyDescent="0.25">
      <c r="B279" s="62" t="s">
        <v>339</v>
      </c>
      <c r="C279" s="64">
        <v>59</v>
      </c>
    </row>
    <row r="280" spans="2:3" x14ac:dyDescent="0.25">
      <c r="B280" s="62" t="s">
        <v>332</v>
      </c>
      <c r="C280" s="64">
        <v>55</v>
      </c>
    </row>
    <row r="281" spans="2:3" x14ac:dyDescent="0.25">
      <c r="B281" s="62" t="s">
        <v>320</v>
      </c>
      <c r="C281" s="64">
        <v>29</v>
      </c>
    </row>
    <row r="282" spans="2:3" x14ac:dyDescent="0.25">
      <c r="B282" s="62" t="s">
        <v>330</v>
      </c>
      <c r="C282" s="64">
        <v>32</v>
      </c>
    </row>
    <row r="283" spans="2:3" x14ac:dyDescent="0.25">
      <c r="B283" s="62" t="s">
        <v>335</v>
      </c>
      <c r="C283" s="64">
        <v>53</v>
      </c>
    </row>
    <row r="284" spans="2:3" x14ac:dyDescent="0.25">
      <c r="B284" s="62" t="s">
        <v>335</v>
      </c>
      <c r="C284" s="64">
        <v>33</v>
      </c>
    </row>
    <row r="285" spans="2:3" x14ac:dyDescent="0.25">
      <c r="B285" s="62" t="s">
        <v>332</v>
      </c>
      <c r="C285" s="64">
        <v>56</v>
      </c>
    </row>
    <row r="286" spans="2:3" x14ac:dyDescent="0.25">
      <c r="B286" s="62" t="s">
        <v>330</v>
      </c>
      <c r="C286" s="64">
        <v>33</v>
      </c>
    </row>
    <row r="287" spans="2:3" x14ac:dyDescent="0.25">
      <c r="B287" s="62" t="s">
        <v>337</v>
      </c>
      <c r="C287" s="64">
        <v>46</v>
      </c>
    </row>
    <row r="288" spans="2:3" x14ac:dyDescent="0.25">
      <c r="B288" s="62" t="s">
        <v>337</v>
      </c>
      <c r="C288" s="64">
        <v>54</v>
      </c>
    </row>
    <row r="289" spans="2:3" x14ac:dyDescent="0.25">
      <c r="B289" s="62" t="s">
        <v>330</v>
      </c>
      <c r="C289" s="64">
        <v>22</v>
      </c>
    </row>
    <row r="290" spans="2:3" x14ac:dyDescent="0.25">
      <c r="B290" s="62" t="s">
        <v>330</v>
      </c>
      <c r="C290" s="64">
        <v>35</v>
      </c>
    </row>
    <row r="291" spans="2:3" x14ac:dyDescent="0.25">
      <c r="B291" s="62" t="s">
        <v>330</v>
      </c>
      <c r="C291" s="64">
        <v>46</v>
      </c>
    </row>
    <row r="292" spans="2:3" x14ac:dyDescent="0.25">
      <c r="B292" s="62" t="s">
        <v>320</v>
      </c>
      <c r="C292" s="64">
        <v>29</v>
      </c>
    </row>
    <row r="293" spans="2:3" x14ac:dyDescent="0.25">
      <c r="B293" s="62" t="s">
        <v>330</v>
      </c>
      <c r="C293" s="64">
        <v>22</v>
      </c>
    </row>
    <row r="294" spans="2:3" x14ac:dyDescent="0.25">
      <c r="B294" s="62" t="s">
        <v>330</v>
      </c>
      <c r="C294" s="64">
        <v>53</v>
      </c>
    </row>
    <row r="295" spans="2:3" x14ac:dyDescent="0.25">
      <c r="B295" s="62" t="s">
        <v>326</v>
      </c>
      <c r="C295" s="64">
        <v>42</v>
      </c>
    </row>
    <row r="296" spans="2:3" x14ac:dyDescent="0.25">
      <c r="B296" s="62" t="s">
        <v>341</v>
      </c>
      <c r="C296" s="64">
        <v>20</v>
      </c>
    </row>
    <row r="297" spans="2:3" x14ac:dyDescent="0.25">
      <c r="B297" s="62" t="s">
        <v>330</v>
      </c>
      <c r="C297" s="64">
        <v>35</v>
      </c>
    </row>
    <row r="298" spans="2:3" x14ac:dyDescent="0.25">
      <c r="B298" s="62" t="s">
        <v>332</v>
      </c>
      <c r="C298" s="64">
        <v>33</v>
      </c>
    </row>
    <row r="299" spans="2:3" x14ac:dyDescent="0.25">
      <c r="B299" s="62" t="s">
        <v>332</v>
      </c>
      <c r="C299" s="64">
        <v>26</v>
      </c>
    </row>
    <row r="300" spans="2:3" x14ac:dyDescent="0.25">
      <c r="B300" s="62" t="s">
        <v>326</v>
      </c>
      <c r="C300" s="64">
        <v>46</v>
      </c>
    </row>
    <row r="301" spans="2:3" x14ac:dyDescent="0.25">
      <c r="B301" s="62" t="s">
        <v>330</v>
      </c>
      <c r="C301" s="64">
        <v>28</v>
      </c>
    </row>
    <row r="302" spans="2:3" x14ac:dyDescent="0.25">
      <c r="B302" s="62" t="s">
        <v>320</v>
      </c>
      <c r="C302" s="64">
        <v>38</v>
      </c>
    </row>
    <row r="303" spans="2:3" x14ac:dyDescent="0.25">
      <c r="B303" s="62" t="s">
        <v>335</v>
      </c>
      <c r="C303" s="64">
        <v>35</v>
      </c>
    </row>
    <row r="304" spans="2:3" x14ac:dyDescent="0.25">
      <c r="B304" s="62" t="s">
        <v>330</v>
      </c>
      <c r="C304" s="64">
        <v>47</v>
      </c>
    </row>
    <row r="305" spans="2:3" x14ac:dyDescent="0.25">
      <c r="B305" s="62" t="s">
        <v>320</v>
      </c>
      <c r="C305" s="64">
        <v>23</v>
      </c>
    </row>
    <row r="306" spans="2:3" x14ac:dyDescent="0.25">
      <c r="B306" s="62" t="s">
        <v>330</v>
      </c>
      <c r="C306" s="64">
        <v>56</v>
      </c>
    </row>
    <row r="307" spans="2:3" x14ac:dyDescent="0.25">
      <c r="B307" s="62" t="s">
        <v>326</v>
      </c>
      <c r="C307" s="64">
        <v>28</v>
      </c>
    </row>
    <row r="308" spans="2:3" x14ac:dyDescent="0.25">
      <c r="B308" s="62" t="s">
        <v>330</v>
      </c>
      <c r="C308" s="64">
        <v>48</v>
      </c>
    </row>
    <row r="309" spans="2:3" x14ac:dyDescent="0.25">
      <c r="B309" s="62" t="s">
        <v>326</v>
      </c>
      <c r="C309" s="64">
        <v>27</v>
      </c>
    </row>
    <row r="310" spans="2:3" x14ac:dyDescent="0.25">
      <c r="B310" s="62" t="s">
        <v>320</v>
      </c>
      <c r="C310" s="64">
        <v>23</v>
      </c>
    </row>
    <row r="311" spans="2:3" x14ac:dyDescent="0.25">
      <c r="B311" s="62" t="s">
        <v>320</v>
      </c>
      <c r="C311" s="64">
        <v>24</v>
      </c>
    </row>
    <row r="312" spans="2:3" x14ac:dyDescent="0.25">
      <c r="B312" s="62" t="s">
        <v>326</v>
      </c>
      <c r="C312" s="64">
        <v>22</v>
      </c>
    </row>
    <row r="313" spans="2:3" x14ac:dyDescent="0.25">
      <c r="B313" s="62" t="s">
        <v>330</v>
      </c>
      <c r="C313" s="64">
        <v>42</v>
      </c>
    </row>
    <row r="314" spans="2:3" x14ac:dyDescent="0.25">
      <c r="B314" s="62" t="s">
        <v>330</v>
      </c>
      <c r="C314" s="64">
        <v>25</v>
      </c>
    </row>
    <row r="315" spans="2:3" x14ac:dyDescent="0.25">
      <c r="B315" s="62" t="s">
        <v>330</v>
      </c>
      <c r="C315" s="64">
        <v>47</v>
      </c>
    </row>
    <row r="316" spans="2:3" x14ac:dyDescent="0.25">
      <c r="B316" s="62" t="s">
        <v>330</v>
      </c>
      <c r="C316" s="64">
        <v>32</v>
      </c>
    </row>
    <row r="317" spans="2:3" x14ac:dyDescent="0.25">
      <c r="B317" s="62" t="s">
        <v>330</v>
      </c>
      <c r="C317" s="64">
        <v>25</v>
      </c>
    </row>
    <row r="318" spans="2:3" x14ac:dyDescent="0.25">
      <c r="B318" s="62" t="s">
        <v>326</v>
      </c>
      <c r="C318" s="64">
        <v>36</v>
      </c>
    </row>
    <row r="319" spans="2:3" x14ac:dyDescent="0.25">
      <c r="B319" s="62" t="s">
        <v>320</v>
      </c>
      <c r="C319" s="64">
        <v>25</v>
      </c>
    </row>
    <row r="320" spans="2:3" x14ac:dyDescent="0.25">
      <c r="B320" s="62" t="s">
        <v>326</v>
      </c>
      <c r="C320" s="64">
        <v>26</v>
      </c>
    </row>
    <row r="321" spans="2:3" x14ac:dyDescent="0.25">
      <c r="B321" s="62" t="s">
        <v>330</v>
      </c>
      <c r="C321" s="64">
        <v>53</v>
      </c>
    </row>
    <row r="322" spans="2:3" x14ac:dyDescent="0.25">
      <c r="B322" s="62" t="s">
        <v>338</v>
      </c>
      <c r="C322" s="64">
        <v>66</v>
      </c>
    </row>
    <row r="323" spans="2:3" x14ac:dyDescent="0.25">
      <c r="B323" s="62" t="s">
        <v>330</v>
      </c>
      <c r="C323" s="64">
        <v>23</v>
      </c>
    </row>
    <row r="324" spans="2:3" x14ac:dyDescent="0.25">
      <c r="B324" s="62" t="s">
        <v>320</v>
      </c>
      <c r="C324" s="64">
        <v>25</v>
      </c>
    </row>
    <row r="325" spans="2:3" x14ac:dyDescent="0.25">
      <c r="B325" s="62" t="s">
        <v>320</v>
      </c>
      <c r="C325" s="64">
        <v>24</v>
      </c>
    </row>
    <row r="326" spans="2:3" x14ac:dyDescent="0.25">
      <c r="B326" s="62" t="s">
        <v>330</v>
      </c>
      <c r="C326" s="64">
        <v>31</v>
      </c>
    </row>
    <row r="327" spans="2:3" x14ac:dyDescent="0.25">
      <c r="B327" s="62" t="s">
        <v>337</v>
      </c>
      <c r="C327" s="64">
        <v>57</v>
      </c>
    </row>
    <row r="328" spans="2:3" x14ac:dyDescent="0.25">
      <c r="B328" s="62" t="s">
        <v>330</v>
      </c>
      <c r="C328" s="64">
        <v>44</v>
      </c>
    </row>
    <row r="329" spans="2:3" x14ac:dyDescent="0.25">
      <c r="B329" s="62" t="s">
        <v>339</v>
      </c>
      <c r="C329" s="64">
        <v>42</v>
      </c>
    </row>
    <row r="330" spans="2:3" x14ac:dyDescent="0.25">
      <c r="B330" s="62" t="s">
        <v>337</v>
      </c>
      <c r="C330" s="64">
        <v>27</v>
      </c>
    </row>
    <row r="331" spans="2:3" x14ac:dyDescent="0.25">
      <c r="B331" s="62" t="s">
        <v>320</v>
      </c>
      <c r="C331" s="64">
        <v>51</v>
      </c>
    </row>
    <row r="332" spans="2:3" x14ac:dyDescent="0.25">
      <c r="B332" s="62" t="s">
        <v>337</v>
      </c>
      <c r="C332" s="64">
        <v>23</v>
      </c>
    </row>
    <row r="333" spans="2:3" x14ac:dyDescent="0.25">
      <c r="B333" s="62" t="s">
        <v>330</v>
      </c>
      <c r="C333" s="64">
        <v>31</v>
      </c>
    </row>
    <row r="334" spans="2:3" x14ac:dyDescent="0.25">
      <c r="B334" s="62" t="s">
        <v>326</v>
      </c>
      <c r="C334" s="64">
        <v>22</v>
      </c>
    </row>
    <row r="335" spans="2:3" x14ac:dyDescent="0.25">
      <c r="B335" s="62" t="s">
        <v>330</v>
      </c>
      <c r="C335" s="64">
        <v>35</v>
      </c>
    </row>
    <row r="336" spans="2:3" x14ac:dyDescent="0.25">
      <c r="B336" s="62" t="s">
        <v>335</v>
      </c>
      <c r="C336" s="64">
        <v>37</v>
      </c>
    </row>
    <row r="337" spans="2:3" x14ac:dyDescent="0.25">
      <c r="B337" s="62" t="s">
        <v>320</v>
      </c>
      <c r="C337" s="64">
        <v>35</v>
      </c>
    </row>
    <row r="338" spans="2:3" x14ac:dyDescent="0.25">
      <c r="B338" s="62" t="s">
        <v>330</v>
      </c>
      <c r="C338" s="64">
        <v>30</v>
      </c>
    </row>
    <row r="339" spans="2:3" x14ac:dyDescent="0.25">
      <c r="B339" s="62" t="s">
        <v>332</v>
      </c>
      <c r="C339" s="64">
        <v>49</v>
      </c>
    </row>
    <row r="340" spans="2:3" x14ac:dyDescent="0.25">
      <c r="B340" s="62" t="s">
        <v>332</v>
      </c>
      <c r="C340" s="64">
        <v>32</v>
      </c>
    </row>
    <row r="341" spans="2:3" x14ac:dyDescent="0.25">
      <c r="B341" s="62" t="s">
        <v>326</v>
      </c>
      <c r="C341" s="64">
        <v>52</v>
      </c>
    </row>
    <row r="342" spans="2:3" x14ac:dyDescent="0.25">
      <c r="B342" s="62" t="s">
        <v>330</v>
      </c>
      <c r="C342" s="64">
        <v>45</v>
      </c>
    </row>
    <row r="343" spans="2:3" x14ac:dyDescent="0.25">
      <c r="B343" s="62" t="s">
        <v>320</v>
      </c>
      <c r="C343" s="64">
        <v>23</v>
      </c>
    </row>
    <row r="344" spans="2:3" x14ac:dyDescent="0.25">
      <c r="B344" s="62" t="s">
        <v>326</v>
      </c>
      <c r="C344" s="64">
        <v>41</v>
      </c>
    </row>
    <row r="345" spans="2:3" x14ac:dyDescent="0.25">
      <c r="B345" s="62" t="s">
        <v>326</v>
      </c>
      <c r="C345" s="64">
        <v>28</v>
      </c>
    </row>
    <row r="346" spans="2:3" x14ac:dyDescent="0.25">
      <c r="B346" s="62" t="s">
        <v>326</v>
      </c>
      <c r="C346" s="64">
        <v>30</v>
      </c>
    </row>
    <row r="347" spans="2:3" x14ac:dyDescent="0.25">
      <c r="B347" s="62" t="s">
        <v>320</v>
      </c>
      <c r="C347" s="64">
        <v>50</v>
      </c>
    </row>
    <row r="348" spans="2:3" x14ac:dyDescent="0.25">
      <c r="B348" s="62" t="s">
        <v>335</v>
      </c>
      <c r="C348" s="64">
        <v>58</v>
      </c>
    </row>
    <row r="349" spans="2:3" x14ac:dyDescent="0.25">
      <c r="B349" s="62" t="s">
        <v>320</v>
      </c>
      <c r="C349" s="64">
        <v>36</v>
      </c>
    </row>
    <row r="350" spans="2:3" x14ac:dyDescent="0.25">
      <c r="B350" s="62" t="s">
        <v>320</v>
      </c>
      <c r="C350" s="64">
        <v>23</v>
      </c>
    </row>
    <row r="351" spans="2:3" x14ac:dyDescent="0.25">
      <c r="B351" s="62" t="s">
        <v>320</v>
      </c>
      <c r="C351" s="64">
        <v>48</v>
      </c>
    </row>
    <row r="352" spans="2:3" x14ac:dyDescent="0.25">
      <c r="B352" s="62" t="s">
        <v>320</v>
      </c>
      <c r="C352" s="64">
        <v>37</v>
      </c>
    </row>
    <row r="353" spans="2:3" x14ac:dyDescent="0.25">
      <c r="B353" s="62" t="s">
        <v>320</v>
      </c>
      <c r="C353" s="64">
        <v>20</v>
      </c>
    </row>
    <row r="354" spans="2:3" x14ac:dyDescent="0.25">
      <c r="B354" s="62" t="s">
        <v>330</v>
      </c>
      <c r="C354" s="64">
        <v>23</v>
      </c>
    </row>
    <row r="355" spans="2:3" x14ac:dyDescent="0.25">
      <c r="B355" s="62" t="s">
        <v>326</v>
      </c>
      <c r="C355" s="64">
        <v>39</v>
      </c>
    </row>
    <row r="356" spans="2:3" x14ac:dyDescent="0.25">
      <c r="B356" s="62" t="s">
        <v>332</v>
      </c>
      <c r="C356" s="64">
        <v>34</v>
      </c>
    </row>
    <row r="357" spans="2:3" x14ac:dyDescent="0.25">
      <c r="B357" s="62" t="s">
        <v>338</v>
      </c>
      <c r="C357" s="64">
        <v>22</v>
      </c>
    </row>
    <row r="358" spans="2:3" x14ac:dyDescent="0.25">
      <c r="B358" s="62" t="s">
        <v>320</v>
      </c>
      <c r="C358" s="64">
        <v>21</v>
      </c>
    </row>
    <row r="359" spans="2:3" x14ac:dyDescent="0.25">
      <c r="B359" s="62" t="s">
        <v>326</v>
      </c>
      <c r="C359" s="64">
        <v>38</v>
      </c>
    </row>
    <row r="360" spans="2:3" x14ac:dyDescent="0.25">
      <c r="B360" s="62" t="s">
        <v>320</v>
      </c>
      <c r="C360" s="64">
        <v>36</v>
      </c>
    </row>
    <row r="361" spans="2:3" x14ac:dyDescent="0.25">
      <c r="B361" s="62" t="s">
        <v>320</v>
      </c>
      <c r="C361" s="64">
        <v>26</v>
      </c>
    </row>
    <row r="362" spans="2:3" x14ac:dyDescent="0.25">
      <c r="B362" s="62" t="s">
        <v>338</v>
      </c>
      <c r="C362" s="64">
        <v>47</v>
      </c>
    </row>
    <row r="363" spans="2:3" x14ac:dyDescent="0.25">
      <c r="B363" s="62" t="s">
        <v>320</v>
      </c>
      <c r="C363" s="64">
        <v>38</v>
      </c>
    </row>
    <row r="364" spans="2:3" x14ac:dyDescent="0.25">
      <c r="B364" s="62" t="s">
        <v>320</v>
      </c>
      <c r="C364" s="64">
        <v>27</v>
      </c>
    </row>
    <row r="365" spans="2:3" x14ac:dyDescent="0.25">
      <c r="B365" s="62" t="s">
        <v>330</v>
      </c>
      <c r="C365" s="64">
        <v>25</v>
      </c>
    </row>
    <row r="366" spans="2:3" x14ac:dyDescent="0.25">
      <c r="B366" s="62" t="s">
        <v>320</v>
      </c>
      <c r="C366" s="64">
        <v>28</v>
      </c>
    </row>
    <row r="367" spans="2:3" x14ac:dyDescent="0.25">
      <c r="B367" s="62" t="s">
        <v>330</v>
      </c>
      <c r="C367" s="64">
        <v>67</v>
      </c>
    </row>
    <row r="368" spans="2:3" x14ac:dyDescent="0.25">
      <c r="B368" s="62" t="s">
        <v>335</v>
      </c>
      <c r="C368" s="64">
        <v>25</v>
      </c>
    </row>
    <row r="369" spans="2:3" x14ac:dyDescent="0.25">
      <c r="B369" s="62" t="s">
        <v>320</v>
      </c>
      <c r="C369" s="64">
        <v>34</v>
      </c>
    </row>
    <row r="370" spans="2:3" x14ac:dyDescent="0.25">
      <c r="B370" s="62" t="s">
        <v>337</v>
      </c>
      <c r="C370" s="64">
        <v>38</v>
      </c>
    </row>
    <row r="371" spans="2:3" x14ac:dyDescent="0.25">
      <c r="B371" s="62" t="s">
        <v>330</v>
      </c>
      <c r="C371" s="64">
        <v>41</v>
      </c>
    </row>
    <row r="372" spans="2:3" x14ac:dyDescent="0.25">
      <c r="B372" s="62" t="s">
        <v>326</v>
      </c>
      <c r="C372" s="64">
        <v>26</v>
      </c>
    </row>
    <row r="373" spans="2:3" x14ac:dyDescent="0.25">
      <c r="B373" s="62" t="s">
        <v>330</v>
      </c>
      <c r="C373" s="64">
        <v>35</v>
      </c>
    </row>
    <row r="374" spans="2:3" x14ac:dyDescent="0.25">
      <c r="B374" s="62" t="s">
        <v>337</v>
      </c>
      <c r="C374" s="64">
        <v>45</v>
      </c>
    </row>
    <row r="375" spans="2:3" x14ac:dyDescent="0.25">
      <c r="B375" s="62" t="s">
        <v>320</v>
      </c>
      <c r="C375" s="64">
        <v>32</v>
      </c>
    </row>
    <row r="376" spans="2:3" x14ac:dyDescent="0.25">
      <c r="B376" s="62" t="s">
        <v>337</v>
      </c>
      <c r="C376" s="64">
        <v>47</v>
      </c>
    </row>
    <row r="377" spans="2:3" x14ac:dyDescent="0.25">
      <c r="B377" s="62" t="s">
        <v>330</v>
      </c>
      <c r="C377" s="64">
        <v>24</v>
      </c>
    </row>
    <row r="378" spans="2:3" x14ac:dyDescent="0.25">
      <c r="B378" s="62" t="s">
        <v>326</v>
      </c>
      <c r="C378" s="64">
        <v>30</v>
      </c>
    </row>
    <row r="379" spans="2:3" x14ac:dyDescent="0.25">
      <c r="B379" s="62" t="s">
        <v>320</v>
      </c>
      <c r="C379" s="64">
        <v>33</v>
      </c>
    </row>
    <row r="380" spans="2:3" x14ac:dyDescent="0.25">
      <c r="B380" s="62" t="s">
        <v>326</v>
      </c>
      <c r="C380" s="64">
        <v>23</v>
      </c>
    </row>
    <row r="381" spans="2:3" x14ac:dyDescent="0.25">
      <c r="B381" s="62" t="s">
        <v>320</v>
      </c>
      <c r="C381" s="64">
        <v>21</v>
      </c>
    </row>
    <row r="382" spans="2:3" x14ac:dyDescent="0.25">
      <c r="B382" s="62" t="s">
        <v>330</v>
      </c>
      <c r="C382" s="64">
        <v>36</v>
      </c>
    </row>
    <row r="383" spans="2:3" x14ac:dyDescent="0.25">
      <c r="B383" s="62" t="s">
        <v>337</v>
      </c>
      <c r="C383" s="64">
        <v>30</v>
      </c>
    </row>
    <row r="384" spans="2:3" x14ac:dyDescent="0.25">
      <c r="B384" s="62" t="s">
        <v>330</v>
      </c>
      <c r="C384" s="64">
        <v>52</v>
      </c>
    </row>
    <row r="385" spans="2:3" x14ac:dyDescent="0.25">
      <c r="B385" s="62" t="s">
        <v>330</v>
      </c>
      <c r="C385" s="64">
        <v>27</v>
      </c>
    </row>
    <row r="386" spans="2:3" x14ac:dyDescent="0.25">
      <c r="B386" s="62" t="s">
        <v>320</v>
      </c>
      <c r="C386" s="64">
        <v>44</v>
      </c>
    </row>
    <row r="387" spans="2:3" x14ac:dyDescent="0.25">
      <c r="B387" s="62" t="s">
        <v>320</v>
      </c>
      <c r="C387" s="64">
        <v>26</v>
      </c>
    </row>
    <row r="388" spans="2:3" x14ac:dyDescent="0.25">
      <c r="B388" s="62" t="s">
        <v>326</v>
      </c>
      <c r="C388" s="64">
        <v>24</v>
      </c>
    </row>
    <row r="389" spans="2:3" x14ac:dyDescent="0.25">
      <c r="B389" s="62" t="s">
        <v>326</v>
      </c>
      <c r="C389" s="64">
        <v>24</v>
      </c>
    </row>
    <row r="390" spans="2:3" x14ac:dyDescent="0.25">
      <c r="B390" s="62" t="s">
        <v>320</v>
      </c>
      <c r="C390" s="64">
        <v>50</v>
      </c>
    </row>
    <row r="391" spans="2:3" x14ac:dyDescent="0.25">
      <c r="B391" s="62" t="s">
        <v>320</v>
      </c>
      <c r="C391" s="64">
        <v>31</v>
      </c>
    </row>
    <row r="392" spans="2:3" x14ac:dyDescent="0.25">
      <c r="B392" s="62" t="s">
        <v>335</v>
      </c>
      <c r="C392" s="64">
        <v>38</v>
      </c>
    </row>
    <row r="393" spans="2:3" x14ac:dyDescent="0.25">
      <c r="B393" s="62" t="s">
        <v>330</v>
      </c>
      <c r="C393" s="64">
        <v>28</v>
      </c>
    </row>
    <row r="394" spans="2:3" x14ac:dyDescent="0.25">
      <c r="B394" s="62" t="s">
        <v>330</v>
      </c>
      <c r="C394" s="64">
        <v>48</v>
      </c>
    </row>
    <row r="395" spans="2:3" x14ac:dyDescent="0.25">
      <c r="B395" s="62" t="s">
        <v>330</v>
      </c>
      <c r="C395" s="64">
        <v>56</v>
      </c>
    </row>
    <row r="396" spans="2:3" x14ac:dyDescent="0.25">
      <c r="B396" s="62" t="s">
        <v>326</v>
      </c>
      <c r="C396" s="64">
        <v>31</v>
      </c>
    </row>
    <row r="397" spans="2:3" x14ac:dyDescent="0.25">
      <c r="B397" s="62" t="s">
        <v>320</v>
      </c>
      <c r="C397" s="64">
        <v>28</v>
      </c>
    </row>
    <row r="398" spans="2:3" x14ac:dyDescent="0.25">
      <c r="B398" s="62" t="s">
        <v>332</v>
      </c>
      <c r="C398" s="64">
        <v>26</v>
      </c>
    </row>
    <row r="399" spans="2:3" x14ac:dyDescent="0.25">
      <c r="B399" s="62" t="s">
        <v>335</v>
      </c>
      <c r="C399" s="64">
        <v>25</v>
      </c>
    </row>
    <row r="400" spans="2:3" x14ac:dyDescent="0.25">
      <c r="B400" s="62" t="s">
        <v>335</v>
      </c>
      <c r="C400" s="64">
        <v>41</v>
      </c>
    </row>
    <row r="401" spans="2:3" x14ac:dyDescent="0.25">
      <c r="B401" s="62" t="s">
        <v>330</v>
      </c>
      <c r="C401" s="64">
        <v>24</v>
      </c>
    </row>
    <row r="402" spans="2:3" x14ac:dyDescent="0.25">
      <c r="B402" s="62" t="s">
        <v>337</v>
      </c>
      <c r="C402" s="64">
        <v>29</v>
      </c>
    </row>
    <row r="403" spans="2:3" x14ac:dyDescent="0.25">
      <c r="B403" s="62" t="s">
        <v>337</v>
      </c>
      <c r="C403" s="64">
        <v>25</v>
      </c>
    </row>
    <row r="404" spans="2:3" x14ac:dyDescent="0.25">
      <c r="B404" s="62" t="s">
        <v>342</v>
      </c>
      <c r="C404" s="64">
        <v>35</v>
      </c>
    </row>
    <row r="405" spans="2:3" x14ac:dyDescent="0.25">
      <c r="B405" s="62" t="s">
        <v>326</v>
      </c>
      <c r="C405" s="64">
        <v>35</v>
      </c>
    </row>
    <row r="406" spans="2:3" x14ac:dyDescent="0.25">
      <c r="B406" s="62" t="s">
        <v>335</v>
      </c>
      <c r="C406" s="64">
        <v>26</v>
      </c>
    </row>
    <row r="407" spans="2:3" x14ac:dyDescent="0.25">
      <c r="B407" s="62" t="s">
        <v>326</v>
      </c>
      <c r="C407" s="64">
        <v>29</v>
      </c>
    </row>
    <row r="408" spans="2:3" x14ac:dyDescent="0.25">
      <c r="B408" s="62" t="s">
        <v>330</v>
      </c>
      <c r="C408" s="64">
        <v>59</v>
      </c>
    </row>
    <row r="409" spans="2:3" x14ac:dyDescent="0.25">
      <c r="B409" s="62" t="s">
        <v>332</v>
      </c>
      <c r="C409" s="64">
        <v>34</v>
      </c>
    </row>
    <row r="410" spans="2:3" x14ac:dyDescent="0.25">
      <c r="B410" s="62" t="s">
        <v>337</v>
      </c>
      <c r="C410" s="64">
        <v>41</v>
      </c>
    </row>
    <row r="411" spans="2:3" x14ac:dyDescent="0.25">
      <c r="B411" s="62" t="s">
        <v>330</v>
      </c>
      <c r="C411" s="64">
        <v>35</v>
      </c>
    </row>
    <row r="412" spans="2:3" x14ac:dyDescent="0.25">
      <c r="B412" s="62" t="s">
        <v>326</v>
      </c>
      <c r="C412" s="64">
        <v>27</v>
      </c>
    </row>
    <row r="413" spans="2:3" x14ac:dyDescent="0.25">
      <c r="B413" s="62" t="s">
        <v>326</v>
      </c>
      <c r="C413" s="64">
        <v>41</v>
      </c>
    </row>
    <row r="414" spans="2:3" x14ac:dyDescent="0.25">
      <c r="B414" s="62" t="s">
        <v>337</v>
      </c>
      <c r="C414" s="64">
        <v>30</v>
      </c>
    </row>
    <row r="415" spans="2:3" x14ac:dyDescent="0.25">
      <c r="B415" s="62" t="s">
        <v>330</v>
      </c>
      <c r="C415" s="64">
        <v>27</v>
      </c>
    </row>
    <row r="416" spans="2:3" x14ac:dyDescent="0.25">
      <c r="B416" s="62" t="s">
        <v>320</v>
      </c>
      <c r="C416" s="64">
        <v>65</v>
      </c>
    </row>
    <row r="417" spans="2:3" x14ac:dyDescent="0.25">
      <c r="B417" s="62" t="s">
        <v>326</v>
      </c>
      <c r="C417" s="64">
        <v>19</v>
      </c>
    </row>
    <row r="418" spans="2:3" x14ac:dyDescent="0.25">
      <c r="B418" s="62" t="s">
        <v>330</v>
      </c>
      <c r="C418" s="64">
        <v>33</v>
      </c>
    </row>
    <row r="419" spans="2:3" x14ac:dyDescent="0.25">
      <c r="B419" s="62" t="s">
        <v>326</v>
      </c>
      <c r="C419" s="64">
        <v>24</v>
      </c>
    </row>
    <row r="420" spans="2:3" x14ac:dyDescent="0.25">
      <c r="B420" s="62" t="s">
        <v>337</v>
      </c>
      <c r="C420" s="64">
        <v>40</v>
      </c>
    </row>
    <row r="421" spans="2:3" x14ac:dyDescent="0.25">
      <c r="B421" s="62" t="s">
        <v>337</v>
      </c>
      <c r="C421" s="64">
        <v>62</v>
      </c>
    </row>
    <row r="422" spans="2:3" x14ac:dyDescent="0.25">
      <c r="B422" s="62" t="s">
        <v>332</v>
      </c>
      <c r="C422" s="64">
        <v>33</v>
      </c>
    </row>
    <row r="423" spans="2:3" x14ac:dyDescent="0.25">
      <c r="B423" s="62" t="s">
        <v>330</v>
      </c>
      <c r="C423" s="64">
        <v>29</v>
      </c>
    </row>
    <row r="424" spans="2:3" x14ac:dyDescent="0.25">
      <c r="B424" s="62" t="s">
        <v>330</v>
      </c>
      <c r="C424" s="64">
        <v>22</v>
      </c>
    </row>
    <row r="425" spans="2:3" x14ac:dyDescent="0.25">
      <c r="B425" s="62" t="s">
        <v>320</v>
      </c>
      <c r="C425" s="64">
        <v>35</v>
      </c>
    </row>
    <row r="426" spans="2:3" x14ac:dyDescent="0.25">
      <c r="B426" s="62" t="s">
        <v>326</v>
      </c>
      <c r="C426" s="64">
        <v>30</v>
      </c>
    </row>
    <row r="427" spans="2:3" x14ac:dyDescent="0.25">
      <c r="B427" s="62" t="s">
        <v>330</v>
      </c>
      <c r="C427" s="64">
        <v>28</v>
      </c>
    </row>
    <row r="428" spans="2:3" x14ac:dyDescent="0.25">
      <c r="B428" s="62" t="s">
        <v>330</v>
      </c>
      <c r="C428" s="64">
        <v>28</v>
      </c>
    </row>
    <row r="429" spans="2:3" x14ac:dyDescent="0.25">
      <c r="B429" s="62" t="s">
        <v>330</v>
      </c>
      <c r="C429" s="64">
        <v>44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29"/>
  <sheetViews>
    <sheetView workbookViewId="0">
      <selection activeCell="K7" sqref="K7"/>
    </sheetView>
  </sheetViews>
  <sheetFormatPr defaultColWidth="8.85546875" defaultRowHeight="15" x14ac:dyDescent="0.25"/>
  <cols>
    <col min="8" max="11" width="12.7109375" customWidth="1"/>
  </cols>
  <sheetData>
    <row r="2" spans="2:11" x14ac:dyDescent="0.25">
      <c r="B2" s="44" t="s">
        <v>308</v>
      </c>
    </row>
    <row r="3" spans="2:11" x14ac:dyDescent="0.25">
      <c r="B3" s="45"/>
    </row>
    <row r="4" spans="2:11" ht="15.75" thickBot="1" x14ac:dyDescent="0.3">
      <c r="B4" s="139" t="s">
        <v>309</v>
      </c>
      <c r="C4" s="140" t="s">
        <v>312</v>
      </c>
      <c r="H4" s="67" t="s">
        <v>343</v>
      </c>
      <c r="I4" s="67" t="s">
        <v>934</v>
      </c>
      <c r="J4" s="67" t="s">
        <v>935</v>
      </c>
      <c r="K4" s="67" t="s">
        <v>936</v>
      </c>
    </row>
    <row r="5" spans="2:11" ht="15.75" thickTop="1" x14ac:dyDescent="0.25">
      <c r="B5" s="62" t="s">
        <v>320</v>
      </c>
      <c r="C5" s="64">
        <v>13</v>
      </c>
      <c r="E5" t="s">
        <v>925</v>
      </c>
      <c r="F5">
        <f>MIN(C5:C429)</f>
        <v>5</v>
      </c>
      <c r="H5">
        <v>5</v>
      </c>
      <c r="I5">
        <f>COUNTIF($C$5:$C$429,"="&amp;H5)</f>
        <v>3</v>
      </c>
      <c r="J5" s="56">
        <f>I5/$I$74</f>
        <v>7.058823529411765E-3</v>
      </c>
      <c r="K5" s="58">
        <f>SUM($J$5:J5)</f>
        <v>7.058823529411765E-3</v>
      </c>
    </row>
    <row r="6" spans="2:11" x14ac:dyDescent="0.25">
      <c r="B6" s="62" t="s">
        <v>326</v>
      </c>
      <c r="C6" s="64">
        <v>25</v>
      </c>
      <c r="E6" t="s">
        <v>926</v>
      </c>
      <c r="F6">
        <f>MAX(C5:C429)</f>
        <v>73</v>
      </c>
      <c r="H6">
        <v>6</v>
      </c>
      <c r="I6">
        <f t="shared" ref="I6:I69" si="0">COUNTIF($C$5:$C$429,"="&amp;H6)</f>
        <v>1</v>
      </c>
      <c r="J6" s="56">
        <f t="shared" ref="J6:J69" si="1">I6/$I$74</f>
        <v>2.352941176470588E-3</v>
      </c>
      <c r="K6" s="58">
        <f>SUM($J$5:J6)</f>
        <v>9.4117647058823521E-3</v>
      </c>
    </row>
    <row r="7" spans="2:11" x14ac:dyDescent="0.25">
      <c r="B7" s="62" t="s">
        <v>330</v>
      </c>
      <c r="C7" s="64">
        <v>19</v>
      </c>
      <c r="H7">
        <v>7</v>
      </c>
      <c r="I7">
        <f t="shared" si="0"/>
        <v>26</v>
      </c>
      <c r="J7" s="56">
        <f t="shared" si="1"/>
        <v>6.1176470588235297E-2</v>
      </c>
      <c r="K7" s="58">
        <f>SUM($J$5:J7)</f>
        <v>7.0588235294117646E-2</v>
      </c>
    </row>
    <row r="8" spans="2:11" x14ac:dyDescent="0.25">
      <c r="B8" s="62" t="s">
        <v>326</v>
      </c>
      <c r="C8" s="64">
        <v>13</v>
      </c>
      <c r="H8">
        <v>8</v>
      </c>
      <c r="I8">
        <f t="shared" si="0"/>
        <v>1</v>
      </c>
      <c r="J8" s="56">
        <f t="shared" si="1"/>
        <v>2.352941176470588E-3</v>
      </c>
      <c r="K8" s="58">
        <f>SUM($J$5:J8)</f>
        <v>7.2941176470588232E-2</v>
      </c>
    </row>
    <row r="9" spans="2:11" x14ac:dyDescent="0.25">
      <c r="B9" s="62" t="s">
        <v>332</v>
      </c>
      <c r="C9" s="64">
        <v>40</v>
      </c>
      <c r="H9">
        <v>9</v>
      </c>
      <c r="I9">
        <f t="shared" si="0"/>
        <v>3</v>
      </c>
      <c r="J9" s="56">
        <f t="shared" si="1"/>
        <v>7.058823529411765E-3</v>
      </c>
      <c r="K9" s="58">
        <f>SUM($J$5:J9)</f>
        <v>0.08</v>
      </c>
    </row>
    <row r="10" spans="2:11" x14ac:dyDescent="0.25">
      <c r="B10" s="62" t="s">
        <v>326</v>
      </c>
      <c r="C10" s="64">
        <v>11</v>
      </c>
      <c r="H10">
        <v>10</v>
      </c>
      <c r="I10">
        <f t="shared" si="0"/>
        <v>16</v>
      </c>
      <c r="J10" s="56">
        <f t="shared" si="1"/>
        <v>3.7647058823529408E-2</v>
      </c>
      <c r="K10" s="58">
        <f>SUM($J$5:J10)</f>
        <v>0.11764705882352941</v>
      </c>
    </row>
    <row r="11" spans="2:11" x14ac:dyDescent="0.25">
      <c r="B11" s="62" t="s">
        <v>330</v>
      </c>
      <c r="C11" s="64">
        <v>13</v>
      </c>
      <c r="H11">
        <v>11</v>
      </c>
      <c r="I11">
        <f t="shared" si="0"/>
        <v>12</v>
      </c>
      <c r="J11" s="56">
        <f t="shared" si="1"/>
        <v>2.823529411764706E-2</v>
      </c>
      <c r="K11" s="58">
        <f>SUM($J$5:J11)</f>
        <v>0.14588235294117646</v>
      </c>
    </row>
    <row r="12" spans="2:11" x14ac:dyDescent="0.25">
      <c r="B12" s="62" t="s">
        <v>335</v>
      </c>
      <c r="C12" s="64">
        <v>14</v>
      </c>
      <c r="H12">
        <v>12</v>
      </c>
      <c r="I12">
        <f t="shared" si="0"/>
        <v>4</v>
      </c>
      <c r="J12" s="56">
        <f t="shared" si="1"/>
        <v>9.4117647058823521E-3</v>
      </c>
      <c r="K12" s="58">
        <f>SUM($J$5:J12)</f>
        <v>0.1552941176470588</v>
      </c>
    </row>
    <row r="13" spans="2:11" x14ac:dyDescent="0.25">
      <c r="B13" s="62" t="s">
        <v>320</v>
      </c>
      <c r="C13" s="64">
        <v>37</v>
      </c>
      <c r="H13">
        <v>13</v>
      </c>
      <c r="I13">
        <f t="shared" si="0"/>
        <v>76</v>
      </c>
      <c r="J13" s="56">
        <f t="shared" si="1"/>
        <v>0.17882352941176471</v>
      </c>
      <c r="K13" s="58">
        <f>SUM($J$5:J13)</f>
        <v>0.33411764705882352</v>
      </c>
    </row>
    <row r="14" spans="2:11" x14ac:dyDescent="0.25">
      <c r="B14" s="62" t="s">
        <v>320</v>
      </c>
      <c r="C14" s="64">
        <v>25</v>
      </c>
      <c r="H14">
        <v>14</v>
      </c>
      <c r="I14">
        <f t="shared" si="0"/>
        <v>2</v>
      </c>
      <c r="J14" s="56">
        <f t="shared" si="1"/>
        <v>4.7058823529411761E-3</v>
      </c>
      <c r="K14" s="58">
        <f>SUM($J$5:J14)</f>
        <v>0.33882352941176469</v>
      </c>
    </row>
    <row r="15" spans="2:11" x14ac:dyDescent="0.25">
      <c r="B15" s="62" t="s">
        <v>335</v>
      </c>
      <c r="C15" s="64">
        <v>49</v>
      </c>
      <c r="H15">
        <v>15</v>
      </c>
      <c r="I15">
        <f t="shared" si="0"/>
        <v>1</v>
      </c>
      <c r="J15" s="56">
        <f t="shared" si="1"/>
        <v>2.352941176470588E-3</v>
      </c>
      <c r="K15" s="58">
        <f>SUM($J$5:J15)</f>
        <v>0.3411764705882353</v>
      </c>
    </row>
    <row r="16" spans="2:11" x14ac:dyDescent="0.25">
      <c r="B16" s="62" t="s">
        <v>330</v>
      </c>
      <c r="C16" s="64">
        <v>11</v>
      </c>
      <c r="H16">
        <v>16</v>
      </c>
      <c r="I16">
        <f t="shared" si="0"/>
        <v>21</v>
      </c>
      <c r="J16" s="56">
        <f t="shared" si="1"/>
        <v>4.9411764705882349E-2</v>
      </c>
      <c r="K16" s="58">
        <f>SUM($J$5:J16)</f>
        <v>0.39058823529411768</v>
      </c>
    </row>
    <row r="17" spans="2:11" x14ac:dyDescent="0.25">
      <c r="B17" s="62" t="s">
        <v>335</v>
      </c>
      <c r="C17" s="64">
        <v>10</v>
      </c>
      <c r="H17">
        <v>17</v>
      </c>
      <c r="I17">
        <f t="shared" si="0"/>
        <v>1</v>
      </c>
      <c r="J17" s="56">
        <f t="shared" si="1"/>
        <v>2.352941176470588E-3</v>
      </c>
      <c r="K17" s="58">
        <f>SUM($J$5:J17)</f>
        <v>0.39294117647058829</v>
      </c>
    </row>
    <row r="18" spans="2:11" x14ac:dyDescent="0.25">
      <c r="B18" s="62" t="s">
        <v>330</v>
      </c>
      <c r="C18" s="64">
        <v>25</v>
      </c>
      <c r="H18">
        <v>18</v>
      </c>
      <c r="I18">
        <f t="shared" si="0"/>
        <v>0</v>
      </c>
      <c r="J18" s="56">
        <f t="shared" si="1"/>
        <v>0</v>
      </c>
      <c r="K18" s="58">
        <f>SUM($J$5:J18)</f>
        <v>0.39294117647058829</v>
      </c>
    </row>
    <row r="19" spans="2:11" x14ac:dyDescent="0.25">
      <c r="B19" s="62" t="s">
        <v>330</v>
      </c>
      <c r="C19" s="64">
        <v>13</v>
      </c>
      <c r="H19">
        <v>19</v>
      </c>
      <c r="I19">
        <f t="shared" si="0"/>
        <v>53</v>
      </c>
      <c r="J19" s="56">
        <f t="shared" si="1"/>
        <v>0.12470588235294118</v>
      </c>
      <c r="K19" s="58">
        <f>SUM($J$5:J19)</f>
        <v>0.51764705882352946</v>
      </c>
    </row>
    <row r="20" spans="2:11" x14ac:dyDescent="0.25">
      <c r="B20" s="62" t="s">
        <v>337</v>
      </c>
      <c r="C20" s="64">
        <v>31</v>
      </c>
      <c r="H20">
        <v>20</v>
      </c>
      <c r="I20">
        <f t="shared" si="0"/>
        <v>0</v>
      </c>
      <c r="J20" s="56">
        <f t="shared" si="1"/>
        <v>0</v>
      </c>
      <c r="K20" s="58">
        <f>SUM($J$5:J20)</f>
        <v>0.51764705882352946</v>
      </c>
    </row>
    <row r="21" spans="2:11" x14ac:dyDescent="0.25">
      <c r="B21" s="62" t="s">
        <v>326</v>
      </c>
      <c r="C21" s="64">
        <v>49</v>
      </c>
      <c r="H21">
        <v>21</v>
      </c>
      <c r="I21">
        <f t="shared" si="0"/>
        <v>0</v>
      </c>
      <c r="J21" s="56">
        <f t="shared" si="1"/>
        <v>0</v>
      </c>
      <c r="K21" s="58">
        <f>SUM($J$5:J21)</f>
        <v>0.51764705882352946</v>
      </c>
    </row>
    <row r="22" spans="2:11" x14ac:dyDescent="0.25">
      <c r="B22" s="62" t="s">
        <v>330</v>
      </c>
      <c r="C22" s="64">
        <v>13</v>
      </c>
      <c r="H22">
        <v>22</v>
      </c>
      <c r="I22">
        <f t="shared" si="0"/>
        <v>16</v>
      </c>
      <c r="J22" s="56">
        <f t="shared" si="1"/>
        <v>3.7647058823529408E-2</v>
      </c>
      <c r="K22" s="58">
        <f>SUM($J$5:J22)</f>
        <v>0.55529411764705883</v>
      </c>
    </row>
    <row r="23" spans="2:11" x14ac:dyDescent="0.25">
      <c r="B23" s="62" t="s">
        <v>338</v>
      </c>
      <c r="C23" s="64">
        <v>28</v>
      </c>
      <c r="H23">
        <v>23</v>
      </c>
      <c r="I23">
        <f t="shared" si="0"/>
        <v>1</v>
      </c>
      <c r="J23" s="56">
        <f t="shared" si="1"/>
        <v>2.352941176470588E-3</v>
      </c>
      <c r="K23" s="58">
        <f>SUM($J$5:J23)</f>
        <v>0.55764705882352938</v>
      </c>
    </row>
    <row r="24" spans="2:11" x14ac:dyDescent="0.25">
      <c r="B24" s="62" t="s">
        <v>332</v>
      </c>
      <c r="C24" s="64">
        <v>7</v>
      </c>
      <c r="H24">
        <v>24</v>
      </c>
      <c r="I24">
        <f t="shared" si="0"/>
        <v>0</v>
      </c>
      <c r="J24" s="56">
        <f t="shared" si="1"/>
        <v>0</v>
      </c>
      <c r="K24" s="58">
        <f>SUM($J$5:J24)</f>
        <v>0.55764705882352938</v>
      </c>
    </row>
    <row r="25" spans="2:11" x14ac:dyDescent="0.25">
      <c r="B25" s="62" t="s">
        <v>326</v>
      </c>
      <c r="C25" s="64">
        <v>34</v>
      </c>
      <c r="H25">
        <v>25</v>
      </c>
      <c r="I25">
        <f t="shared" si="0"/>
        <v>73</v>
      </c>
      <c r="J25" s="56">
        <f t="shared" si="1"/>
        <v>0.17176470588235293</v>
      </c>
      <c r="K25" s="58">
        <f>SUM($J$5:J25)</f>
        <v>0.72941176470588232</v>
      </c>
    </row>
    <row r="26" spans="2:11" x14ac:dyDescent="0.25">
      <c r="B26" s="62" t="s">
        <v>326</v>
      </c>
      <c r="C26" s="64">
        <v>13</v>
      </c>
      <c r="H26">
        <v>26</v>
      </c>
      <c r="I26">
        <f t="shared" si="0"/>
        <v>0</v>
      </c>
      <c r="J26" s="56">
        <f t="shared" si="1"/>
        <v>0</v>
      </c>
      <c r="K26" s="58">
        <f>SUM($J$5:J26)</f>
        <v>0.72941176470588232</v>
      </c>
    </row>
    <row r="27" spans="2:11" x14ac:dyDescent="0.25">
      <c r="B27" s="62" t="s">
        <v>326</v>
      </c>
      <c r="C27" s="64">
        <v>25</v>
      </c>
      <c r="H27">
        <v>27</v>
      </c>
      <c r="I27">
        <f t="shared" si="0"/>
        <v>0</v>
      </c>
      <c r="J27" s="56">
        <f t="shared" si="1"/>
        <v>0</v>
      </c>
      <c r="K27" s="58">
        <f>SUM($J$5:J27)</f>
        <v>0.72941176470588232</v>
      </c>
    </row>
    <row r="28" spans="2:11" x14ac:dyDescent="0.25">
      <c r="B28" s="62" t="s">
        <v>326</v>
      </c>
      <c r="C28" s="64">
        <v>37</v>
      </c>
      <c r="H28">
        <v>28</v>
      </c>
      <c r="I28">
        <f t="shared" si="0"/>
        <v>9</v>
      </c>
      <c r="J28" s="56">
        <f t="shared" si="1"/>
        <v>2.1176470588235293E-2</v>
      </c>
      <c r="K28" s="58">
        <f>SUM($J$5:J28)</f>
        <v>0.75058823529411756</v>
      </c>
    </row>
    <row r="29" spans="2:11" x14ac:dyDescent="0.25">
      <c r="B29" s="62" t="s">
        <v>330</v>
      </c>
      <c r="C29" s="64">
        <v>11</v>
      </c>
      <c r="H29">
        <v>29</v>
      </c>
      <c r="I29">
        <f t="shared" si="0"/>
        <v>1</v>
      </c>
      <c r="J29" s="56">
        <f t="shared" si="1"/>
        <v>2.352941176470588E-3</v>
      </c>
      <c r="K29" s="58">
        <f>SUM($J$5:J29)</f>
        <v>0.75294117647058811</v>
      </c>
    </row>
    <row r="30" spans="2:11" x14ac:dyDescent="0.25">
      <c r="B30" s="62" t="s">
        <v>335</v>
      </c>
      <c r="C30" s="64">
        <v>22</v>
      </c>
      <c r="H30">
        <v>30</v>
      </c>
      <c r="I30">
        <f t="shared" si="0"/>
        <v>0</v>
      </c>
      <c r="J30" s="56">
        <f t="shared" si="1"/>
        <v>0</v>
      </c>
      <c r="K30" s="58">
        <f>SUM($J$5:J30)</f>
        <v>0.75294117647058811</v>
      </c>
    </row>
    <row r="31" spans="2:11" x14ac:dyDescent="0.25">
      <c r="B31" s="62" t="s">
        <v>337</v>
      </c>
      <c r="C31" s="64">
        <v>19</v>
      </c>
      <c r="H31">
        <v>31</v>
      </c>
      <c r="I31">
        <f t="shared" si="0"/>
        <v>19</v>
      </c>
      <c r="J31" s="56">
        <f t="shared" si="1"/>
        <v>4.4705882352941179E-2</v>
      </c>
      <c r="K31" s="58">
        <f>SUM($J$5:J31)</f>
        <v>0.79764705882352926</v>
      </c>
    </row>
    <row r="32" spans="2:11" x14ac:dyDescent="0.25">
      <c r="B32" s="62" t="s">
        <v>337</v>
      </c>
      <c r="C32" s="64">
        <v>49</v>
      </c>
      <c r="H32">
        <v>32</v>
      </c>
      <c r="I32">
        <f t="shared" si="0"/>
        <v>0</v>
      </c>
      <c r="J32" s="56">
        <f t="shared" si="1"/>
        <v>0</v>
      </c>
      <c r="K32" s="58">
        <f>SUM($J$5:J32)</f>
        <v>0.79764705882352926</v>
      </c>
    </row>
    <row r="33" spans="2:11" x14ac:dyDescent="0.25">
      <c r="B33" s="62" t="s">
        <v>320</v>
      </c>
      <c r="C33" s="64">
        <v>37</v>
      </c>
      <c r="H33">
        <v>33</v>
      </c>
      <c r="I33">
        <f t="shared" si="0"/>
        <v>0</v>
      </c>
      <c r="J33" s="56">
        <f t="shared" si="1"/>
        <v>0</v>
      </c>
      <c r="K33" s="58">
        <f>SUM($J$5:J33)</f>
        <v>0.79764705882352926</v>
      </c>
    </row>
    <row r="34" spans="2:11" x14ac:dyDescent="0.25">
      <c r="B34" s="62" t="s">
        <v>320</v>
      </c>
      <c r="C34" s="64">
        <v>19</v>
      </c>
      <c r="H34">
        <v>34</v>
      </c>
      <c r="I34">
        <f t="shared" si="0"/>
        <v>1</v>
      </c>
      <c r="J34" s="56">
        <f t="shared" si="1"/>
        <v>2.352941176470588E-3</v>
      </c>
      <c r="K34" s="58">
        <f>SUM($J$5:J34)</f>
        <v>0.79999999999999982</v>
      </c>
    </row>
    <row r="35" spans="2:11" x14ac:dyDescent="0.25">
      <c r="B35" s="62" t="s">
        <v>332</v>
      </c>
      <c r="C35" s="64">
        <v>37</v>
      </c>
      <c r="H35">
        <v>35</v>
      </c>
      <c r="I35">
        <f t="shared" si="0"/>
        <v>0</v>
      </c>
      <c r="J35" s="56">
        <f t="shared" si="1"/>
        <v>0</v>
      </c>
      <c r="K35" s="58">
        <f>SUM($J$5:J35)</f>
        <v>0.79999999999999982</v>
      </c>
    </row>
    <row r="36" spans="2:11" x14ac:dyDescent="0.25">
      <c r="B36" s="62" t="s">
        <v>320</v>
      </c>
      <c r="C36" s="64">
        <v>31</v>
      </c>
      <c r="H36">
        <v>36</v>
      </c>
      <c r="I36">
        <f t="shared" si="0"/>
        <v>0</v>
      </c>
      <c r="J36" s="56">
        <f t="shared" si="1"/>
        <v>0</v>
      </c>
      <c r="K36" s="58">
        <f>SUM($J$5:J36)</f>
        <v>0.79999999999999982</v>
      </c>
    </row>
    <row r="37" spans="2:11" x14ac:dyDescent="0.25">
      <c r="B37" s="62" t="s">
        <v>320</v>
      </c>
      <c r="C37" s="64">
        <v>13</v>
      </c>
      <c r="H37">
        <v>37</v>
      </c>
      <c r="I37">
        <f t="shared" si="0"/>
        <v>41</v>
      </c>
      <c r="J37" s="56">
        <f t="shared" si="1"/>
        <v>9.6470588235294114E-2</v>
      </c>
      <c r="K37" s="58">
        <f>SUM($J$5:J37)</f>
        <v>0.89647058823529391</v>
      </c>
    </row>
    <row r="38" spans="2:11" x14ac:dyDescent="0.25">
      <c r="B38" s="62" t="s">
        <v>335</v>
      </c>
      <c r="C38" s="64">
        <v>16</v>
      </c>
      <c r="H38">
        <v>38</v>
      </c>
      <c r="I38">
        <f t="shared" si="0"/>
        <v>0</v>
      </c>
      <c r="J38" s="56">
        <f t="shared" si="1"/>
        <v>0</v>
      </c>
      <c r="K38" s="58">
        <f>SUM($J$5:J38)</f>
        <v>0.89647058823529391</v>
      </c>
    </row>
    <row r="39" spans="2:11" x14ac:dyDescent="0.25">
      <c r="B39" s="62" t="s">
        <v>335</v>
      </c>
      <c r="C39" s="64">
        <v>49</v>
      </c>
      <c r="H39">
        <v>39</v>
      </c>
      <c r="I39">
        <f t="shared" si="0"/>
        <v>0</v>
      </c>
      <c r="J39" s="56">
        <f t="shared" si="1"/>
        <v>0</v>
      </c>
      <c r="K39" s="58">
        <f>SUM($J$5:J39)</f>
        <v>0.89647058823529391</v>
      </c>
    </row>
    <row r="40" spans="2:11" x14ac:dyDescent="0.25">
      <c r="B40" s="62" t="s">
        <v>320</v>
      </c>
      <c r="C40" s="64">
        <v>5</v>
      </c>
      <c r="H40">
        <v>40</v>
      </c>
      <c r="I40">
        <f t="shared" si="0"/>
        <v>3</v>
      </c>
      <c r="J40" s="56">
        <f t="shared" si="1"/>
        <v>7.058823529411765E-3</v>
      </c>
      <c r="K40" s="58">
        <f>SUM($J$5:J40)</f>
        <v>0.90352941176470569</v>
      </c>
    </row>
    <row r="41" spans="2:11" x14ac:dyDescent="0.25">
      <c r="B41" s="62" t="s">
        <v>326</v>
      </c>
      <c r="C41" s="64">
        <v>25</v>
      </c>
      <c r="H41">
        <v>41</v>
      </c>
      <c r="I41">
        <f t="shared" si="0"/>
        <v>1</v>
      </c>
      <c r="J41" s="56">
        <f t="shared" si="1"/>
        <v>2.352941176470588E-3</v>
      </c>
      <c r="K41" s="58">
        <f>SUM($J$5:J41)</f>
        <v>0.90588235294117625</v>
      </c>
    </row>
    <row r="42" spans="2:11" x14ac:dyDescent="0.25">
      <c r="B42" s="62" t="s">
        <v>320</v>
      </c>
      <c r="C42" s="64">
        <v>9</v>
      </c>
      <c r="H42">
        <v>42</v>
      </c>
      <c r="I42">
        <f t="shared" si="0"/>
        <v>0</v>
      </c>
      <c r="J42" s="56">
        <f t="shared" si="1"/>
        <v>0</v>
      </c>
      <c r="K42" s="58">
        <f>SUM($J$5:J42)</f>
        <v>0.90588235294117625</v>
      </c>
    </row>
    <row r="43" spans="2:11" x14ac:dyDescent="0.25">
      <c r="B43" s="62" t="s">
        <v>320</v>
      </c>
      <c r="C43" s="64">
        <v>49</v>
      </c>
      <c r="H43">
        <v>43</v>
      </c>
      <c r="I43">
        <f t="shared" si="0"/>
        <v>5</v>
      </c>
      <c r="J43" s="56">
        <f t="shared" si="1"/>
        <v>1.1764705882352941E-2</v>
      </c>
      <c r="K43" s="58">
        <f>SUM($J$5:J43)</f>
        <v>0.91764705882352915</v>
      </c>
    </row>
    <row r="44" spans="2:11" x14ac:dyDescent="0.25">
      <c r="B44" s="62" t="s">
        <v>330</v>
      </c>
      <c r="C44" s="64">
        <v>13</v>
      </c>
      <c r="H44">
        <v>44</v>
      </c>
      <c r="I44">
        <f t="shared" si="0"/>
        <v>0</v>
      </c>
      <c r="J44" s="56">
        <f t="shared" si="1"/>
        <v>0</v>
      </c>
      <c r="K44" s="58">
        <f>SUM($J$5:J44)</f>
        <v>0.91764705882352915</v>
      </c>
    </row>
    <row r="45" spans="2:11" x14ac:dyDescent="0.25">
      <c r="B45" s="62" t="s">
        <v>339</v>
      </c>
      <c r="C45" s="64">
        <v>49</v>
      </c>
      <c r="H45">
        <v>45</v>
      </c>
      <c r="I45">
        <f t="shared" si="0"/>
        <v>0</v>
      </c>
      <c r="J45" s="56">
        <f t="shared" si="1"/>
        <v>0</v>
      </c>
      <c r="K45" s="58">
        <f>SUM($J$5:J45)</f>
        <v>0.91764705882352915</v>
      </c>
    </row>
    <row r="46" spans="2:11" x14ac:dyDescent="0.25">
      <c r="B46" s="62" t="s">
        <v>337</v>
      </c>
      <c r="C46" s="64">
        <v>25</v>
      </c>
      <c r="H46">
        <v>46</v>
      </c>
      <c r="I46">
        <f t="shared" si="0"/>
        <v>3</v>
      </c>
      <c r="J46" s="56">
        <f t="shared" si="1"/>
        <v>7.058823529411765E-3</v>
      </c>
      <c r="K46" s="58">
        <f>SUM($J$5:J46)</f>
        <v>0.92470588235294093</v>
      </c>
    </row>
    <row r="47" spans="2:11" x14ac:dyDescent="0.25">
      <c r="B47" s="62" t="s">
        <v>320</v>
      </c>
      <c r="C47" s="64">
        <v>37</v>
      </c>
      <c r="H47">
        <v>47</v>
      </c>
      <c r="I47">
        <f t="shared" si="0"/>
        <v>0</v>
      </c>
      <c r="J47" s="56">
        <f t="shared" si="1"/>
        <v>0</v>
      </c>
      <c r="K47" s="58">
        <f>SUM($J$5:J47)</f>
        <v>0.92470588235294093</v>
      </c>
    </row>
    <row r="48" spans="2:11" x14ac:dyDescent="0.25">
      <c r="B48" s="62" t="s">
        <v>326</v>
      </c>
      <c r="C48" s="64">
        <v>31</v>
      </c>
      <c r="H48">
        <v>48</v>
      </c>
      <c r="I48">
        <f t="shared" si="0"/>
        <v>1</v>
      </c>
      <c r="J48" s="56">
        <f t="shared" si="1"/>
        <v>2.352941176470588E-3</v>
      </c>
      <c r="K48" s="58">
        <f>SUM($J$5:J48)</f>
        <v>0.92705882352941149</v>
      </c>
    </row>
    <row r="49" spans="2:11" x14ac:dyDescent="0.25">
      <c r="B49" s="62" t="s">
        <v>326</v>
      </c>
      <c r="C49" s="64">
        <v>12</v>
      </c>
      <c r="H49">
        <v>49</v>
      </c>
      <c r="I49">
        <f t="shared" si="0"/>
        <v>27</v>
      </c>
      <c r="J49" s="56">
        <f t="shared" si="1"/>
        <v>6.3529411764705876E-2</v>
      </c>
      <c r="K49" s="58">
        <f>SUM($J$5:J49)</f>
        <v>0.99058823529411733</v>
      </c>
    </row>
    <row r="50" spans="2:11" x14ac:dyDescent="0.25">
      <c r="B50" s="62" t="s">
        <v>320</v>
      </c>
      <c r="C50" s="64">
        <v>7</v>
      </c>
      <c r="H50">
        <v>50</v>
      </c>
      <c r="I50">
        <f t="shared" si="0"/>
        <v>0</v>
      </c>
      <c r="J50" s="56">
        <f t="shared" si="1"/>
        <v>0</v>
      </c>
      <c r="K50" s="58">
        <f>SUM($J$5:J50)</f>
        <v>0.99058823529411733</v>
      </c>
    </row>
    <row r="51" spans="2:11" x14ac:dyDescent="0.25">
      <c r="B51" s="62" t="s">
        <v>326</v>
      </c>
      <c r="C51" s="64">
        <v>19</v>
      </c>
      <c r="H51">
        <v>51</v>
      </c>
      <c r="I51">
        <f t="shared" si="0"/>
        <v>0</v>
      </c>
      <c r="J51" s="56">
        <f t="shared" si="1"/>
        <v>0</v>
      </c>
      <c r="K51" s="58">
        <f>SUM($J$5:J51)</f>
        <v>0.99058823529411733</v>
      </c>
    </row>
    <row r="52" spans="2:11" x14ac:dyDescent="0.25">
      <c r="B52" s="62" t="s">
        <v>330</v>
      </c>
      <c r="C52" s="64">
        <v>17</v>
      </c>
      <c r="H52">
        <v>52</v>
      </c>
      <c r="I52">
        <f t="shared" si="0"/>
        <v>0</v>
      </c>
      <c r="J52" s="56">
        <f t="shared" si="1"/>
        <v>0</v>
      </c>
      <c r="K52" s="58">
        <f>SUM($J$5:J52)</f>
        <v>0.99058823529411733</v>
      </c>
    </row>
    <row r="53" spans="2:11" x14ac:dyDescent="0.25">
      <c r="B53" s="62" t="s">
        <v>335</v>
      </c>
      <c r="C53" s="64">
        <v>25</v>
      </c>
      <c r="H53">
        <v>53</v>
      </c>
      <c r="I53">
        <f t="shared" si="0"/>
        <v>0</v>
      </c>
      <c r="J53" s="56">
        <f t="shared" si="1"/>
        <v>0</v>
      </c>
      <c r="K53" s="58">
        <f>SUM($J$5:J53)</f>
        <v>0.99058823529411733</v>
      </c>
    </row>
    <row r="54" spans="2:11" x14ac:dyDescent="0.25">
      <c r="B54" s="62" t="s">
        <v>320</v>
      </c>
      <c r="C54" s="64">
        <v>19</v>
      </c>
      <c r="H54">
        <v>54</v>
      </c>
      <c r="I54">
        <f t="shared" si="0"/>
        <v>0</v>
      </c>
      <c r="J54" s="56">
        <f t="shared" si="1"/>
        <v>0</v>
      </c>
      <c r="K54" s="58">
        <f>SUM($J$5:J54)</f>
        <v>0.99058823529411733</v>
      </c>
    </row>
    <row r="55" spans="2:11" x14ac:dyDescent="0.25">
      <c r="B55" s="62" t="s">
        <v>320</v>
      </c>
      <c r="C55" s="64">
        <v>25</v>
      </c>
      <c r="H55">
        <v>55</v>
      </c>
      <c r="I55">
        <f t="shared" si="0"/>
        <v>0</v>
      </c>
      <c r="J55" s="56">
        <f t="shared" si="1"/>
        <v>0</v>
      </c>
      <c r="K55" s="58">
        <f>SUM($J$5:J55)</f>
        <v>0.99058823529411733</v>
      </c>
    </row>
    <row r="56" spans="2:11" x14ac:dyDescent="0.25">
      <c r="B56" s="62" t="s">
        <v>326</v>
      </c>
      <c r="C56" s="64">
        <v>16</v>
      </c>
      <c r="H56">
        <v>56</v>
      </c>
      <c r="I56">
        <f t="shared" si="0"/>
        <v>0</v>
      </c>
      <c r="J56" s="56">
        <f t="shared" si="1"/>
        <v>0</v>
      </c>
      <c r="K56" s="58">
        <f>SUM($J$5:J56)</f>
        <v>0.99058823529411733</v>
      </c>
    </row>
    <row r="57" spans="2:11" x14ac:dyDescent="0.25">
      <c r="B57" s="62" t="s">
        <v>335</v>
      </c>
      <c r="C57" s="64">
        <v>28</v>
      </c>
      <c r="H57">
        <v>57</v>
      </c>
      <c r="I57">
        <f t="shared" si="0"/>
        <v>0</v>
      </c>
      <c r="J57" s="56">
        <f t="shared" si="1"/>
        <v>0</v>
      </c>
      <c r="K57" s="58">
        <f>SUM($J$5:J57)</f>
        <v>0.99058823529411733</v>
      </c>
    </row>
    <row r="58" spans="2:11" x14ac:dyDescent="0.25">
      <c r="B58" s="62" t="s">
        <v>330</v>
      </c>
      <c r="C58" s="64">
        <v>22</v>
      </c>
      <c r="H58">
        <v>58</v>
      </c>
      <c r="I58">
        <f t="shared" si="0"/>
        <v>0</v>
      </c>
      <c r="J58" s="56">
        <f t="shared" si="1"/>
        <v>0</v>
      </c>
      <c r="K58" s="58">
        <f>SUM($J$5:J58)</f>
        <v>0.99058823529411733</v>
      </c>
    </row>
    <row r="59" spans="2:11" x14ac:dyDescent="0.25">
      <c r="B59" s="62" t="s">
        <v>337</v>
      </c>
      <c r="C59" s="64">
        <v>25</v>
      </c>
      <c r="H59">
        <v>59</v>
      </c>
      <c r="I59">
        <f t="shared" si="0"/>
        <v>0</v>
      </c>
      <c r="J59" s="56">
        <f t="shared" si="1"/>
        <v>0</v>
      </c>
      <c r="K59" s="58">
        <f>SUM($J$5:J59)</f>
        <v>0.99058823529411733</v>
      </c>
    </row>
    <row r="60" spans="2:11" x14ac:dyDescent="0.25">
      <c r="B60" s="62" t="s">
        <v>332</v>
      </c>
      <c r="C60" s="64">
        <v>37</v>
      </c>
      <c r="H60">
        <v>60</v>
      </c>
      <c r="I60">
        <f t="shared" si="0"/>
        <v>0</v>
      </c>
      <c r="J60" s="56">
        <f t="shared" si="1"/>
        <v>0</v>
      </c>
      <c r="K60" s="58">
        <f>SUM($J$5:J60)</f>
        <v>0.99058823529411733</v>
      </c>
    </row>
    <row r="61" spans="2:11" x14ac:dyDescent="0.25">
      <c r="B61" s="62" t="s">
        <v>326</v>
      </c>
      <c r="C61" s="64">
        <v>13</v>
      </c>
      <c r="H61">
        <v>61</v>
      </c>
      <c r="I61">
        <f t="shared" si="0"/>
        <v>3</v>
      </c>
      <c r="J61" s="56">
        <f t="shared" si="1"/>
        <v>7.058823529411765E-3</v>
      </c>
      <c r="K61" s="58">
        <f>SUM($J$5:J61)</f>
        <v>0.99764705882352911</v>
      </c>
    </row>
    <row r="62" spans="2:11" x14ac:dyDescent="0.25">
      <c r="B62" s="62" t="s">
        <v>330</v>
      </c>
      <c r="C62" s="64">
        <v>19</v>
      </c>
      <c r="H62">
        <v>62</v>
      </c>
      <c r="I62">
        <f t="shared" si="0"/>
        <v>0</v>
      </c>
      <c r="J62" s="56">
        <f t="shared" si="1"/>
        <v>0</v>
      </c>
      <c r="K62" s="58">
        <f>SUM($J$5:J62)</f>
        <v>0.99764705882352911</v>
      </c>
    </row>
    <row r="63" spans="2:11" x14ac:dyDescent="0.25">
      <c r="B63" s="62" t="s">
        <v>330</v>
      </c>
      <c r="C63" s="64">
        <v>19</v>
      </c>
      <c r="H63">
        <v>63</v>
      </c>
      <c r="I63">
        <f t="shared" si="0"/>
        <v>0</v>
      </c>
      <c r="J63" s="56">
        <f t="shared" si="1"/>
        <v>0</v>
      </c>
      <c r="K63" s="58">
        <f>SUM($J$5:J63)</f>
        <v>0.99764705882352911</v>
      </c>
    </row>
    <row r="64" spans="2:11" x14ac:dyDescent="0.25">
      <c r="B64" s="62" t="s">
        <v>326</v>
      </c>
      <c r="C64" s="64">
        <v>37</v>
      </c>
      <c r="H64">
        <v>64</v>
      </c>
      <c r="I64">
        <f t="shared" si="0"/>
        <v>0</v>
      </c>
      <c r="J64" s="56">
        <f t="shared" si="1"/>
        <v>0</v>
      </c>
      <c r="K64" s="58">
        <f>SUM($J$5:J64)</f>
        <v>0.99764705882352911</v>
      </c>
    </row>
    <row r="65" spans="2:11" x14ac:dyDescent="0.25">
      <c r="B65" s="62" t="s">
        <v>330</v>
      </c>
      <c r="C65" s="64">
        <v>29</v>
      </c>
      <c r="H65">
        <v>65</v>
      </c>
      <c r="I65">
        <f t="shared" si="0"/>
        <v>0</v>
      </c>
      <c r="J65" s="56">
        <f t="shared" si="1"/>
        <v>0</v>
      </c>
      <c r="K65" s="58">
        <f>SUM($J$5:J65)</f>
        <v>0.99764705882352911</v>
      </c>
    </row>
    <row r="66" spans="2:11" x14ac:dyDescent="0.25">
      <c r="B66" s="62" t="s">
        <v>330</v>
      </c>
      <c r="C66" s="64">
        <v>11</v>
      </c>
      <c r="H66">
        <v>66</v>
      </c>
      <c r="I66">
        <f t="shared" si="0"/>
        <v>0</v>
      </c>
      <c r="J66" s="56">
        <f t="shared" si="1"/>
        <v>0</v>
      </c>
      <c r="K66" s="58">
        <f>SUM($J$5:J66)</f>
        <v>0.99764705882352911</v>
      </c>
    </row>
    <row r="67" spans="2:11" x14ac:dyDescent="0.25">
      <c r="B67" s="62" t="s">
        <v>320</v>
      </c>
      <c r="C67" s="64">
        <v>13</v>
      </c>
      <c r="H67">
        <v>67</v>
      </c>
      <c r="I67">
        <f t="shared" si="0"/>
        <v>0</v>
      </c>
      <c r="J67" s="56">
        <f t="shared" si="1"/>
        <v>0</v>
      </c>
      <c r="K67" s="58">
        <f>SUM($J$5:J67)</f>
        <v>0.99764705882352911</v>
      </c>
    </row>
    <row r="68" spans="2:11" x14ac:dyDescent="0.25">
      <c r="B68" s="62" t="s">
        <v>330</v>
      </c>
      <c r="C68" s="64">
        <v>19</v>
      </c>
      <c r="H68">
        <v>68</v>
      </c>
      <c r="I68">
        <f t="shared" si="0"/>
        <v>0</v>
      </c>
      <c r="J68" s="56">
        <f t="shared" si="1"/>
        <v>0</v>
      </c>
      <c r="K68" s="58">
        <f>SUM($J$5:J68)</f>
        <v>0.99764705882352911</v>
      </c>
    </row>
    <row r="69" spans="2:11" x14ac:dyDescent="0.25">
      <c r="B69" s="62" t="s">
        <v>320</v>
      </c>
      <c r="C69" s="64">
        <v>25</v>
      </c>
      <c r="H69">
        <v>69</v>
      </c>
      <c r="I69">
        <f t="shared" si="0"/>
        <v>0</v>
      </c>
      <c r="J69" s="56">
        <f t="shared" si="1"/>
        <v>0</v>
      </c>
      <c r="K69" s="58">
        <f>SUM($J$5:J69)</f>
        <v>0.99764705882352911</v>
      </c>
    </row>
    <row r="70" spans="2:11" x14ac:dyDescent="0.25">
      <c r="B70" s="62" t="s">
        <v>320</v>
      </c>
      <c r="C70" s="64">
        <v>16</v>
      </c>
      <c r="H70">
        <v>70</v>
      </c>
      <c r="I70">
        <f t="shared" ref="I70:I73" si="2">COUNTIF($C$5:$C$429,"="&amp;H70)</f>
        <v>0</v>
      </c>
      <c r="J70" s="56">
        <f t="shared" ref="J70:J73" si="3">I70/$I$74</f>
        <v>0</v>
      </c>
      <c r="K70" s="58">
        <f>SUM($J$5:J70)</f>
        <v>0.99764705882352911</v>
      </c>
    </row>
    <row r="71" spans="2:11" x14ac:dyDescent="0.25">
      <c r="B71" s="62" t="s">
        <v>335</v>
      </c>
      <c r="C71" s="64">
        <v>13</v>
      </c>
      <c r="H71">
        <v>71</v>
      </c>
      <c r="I71">
        <f t="shared" si="2"/>
        <v>0</v>
      </c>
      <c r="J71" s="56">
        <f t="shared" si="3"/>
        <v>0</v>
      </c>
      <c r="K71" s="58">
        <f>SUM($J$5:J71)</f>
        <v>0.99764705882352911</v>
      </c>
    </row>
    <row r="72" spans="2:11" x14ac:dyDescent="0.25">
      <c r="B72" s="62" t="s">
        <v>337</v>
      </c>
      <c r="C72" s="64">
        <v>31</v>
      </c>
      <c r="H72">
        <v>72</v>
      </c>
      <c r="I72">
        <f t="shared" si="2"/>
        <v>0</v>
      </c>
      <c r="J72" s="56">
        <f t="shared" si="3"/>
        <v>0</v>
      </c>
      <c r="K72" s="58">
        <f>SUM($J$5:J72)</f>
        <v>0.99764705882352911</v>
      </c>
    </row>
    <row r="73" spans="2:11" x14ac:dyDescent="0.25">
      <c r="B73" s="62" t="s">
        <v>326</v>
      </c>
      <c r="C73" s="64">
        <v>7</v>
      </c>
      <c r="H73">
        <v>73</v>
      </c>
      <c r="I73">
        <f t="shared" si="2"/>
        <v>1</v>
      </c>
      <c r="J73" s="56">
        <f t="shared" si="3"/>
        <v>2.352941176470588E-3</v>
      </c>
      <c r="K73" s="58">
        <f>SUM($J$5:J73)</f>
        <v>0.99999999999999967</v>
      </c>
    </row>
    <row r="74" spans="2:11" x14ac:dyDescent="0.25">
      <c r="B74" s="62" t="s">
        <v>326</v>
      </c>
      <c r="C74" s="64">
        <v>25</v>
      </c>
      <c r="H74" t="s">
        <v>349</v>
      </c>
      <c r="I74">
        <f>SUM(I5:I73)</f>
        <v>425</v>
      </c>
      <c r="J74" s="56"/>
      <c r="K74" s="58"/>
    </row>
    <row r="75" spans="2:11" x14ac:dyDescent="0.25">
      <c r="B75" s="62" t="s">
        <v>330</v>
      </c>
      <c r="C75" s="64">
        <v>22</v>
      </c>
    </row>
    <row r="76" spans="2:11" x14ac:dyDescent="0.25">
      <c r="B76" s="62" t="s">
        <v>320</v>
      </c>
      <c r="C76" s="64">
        <v>10</v>
      </c>
    </row>
    <row r="77" spans="2:11" x14ac:dyDescent="0.25">
      <c r="B77" s="62" t="s">
        <v>335</v>
      </c>
      <c r="C77" s="64">
        <v>28</v>
      </c>
    </row>
    <row r="78" spans="2:11" x14ac:dyDescent="0.25">
      <c r="B78" s="62" t="s">
        <v>326</v>
      </c>
      <c r="C78" s="64">
        <v>13</v>
      </c>
    </row>
    <row r="79" spans="2:11" x14ac:dyDescent="0.25">
      <c r="B79" s="62" t="s">
        <v>320</v>
      </c>
      <c r="C79" s="64">
        <v>37</v>
      </c>
    </row>
    <row r="80" spans="2:11" x14ac:dyDescent="0.25">
      <c r="B80" s="62" t="s">
        <v>330</v>
      </c>
      <c r="C80" s="64">
        <v>13</v>
      </c>
    </row>
    <row r="81" spans="2:3" x14ac:dyDescent="0.25">
      <c r="B81" s="62" t="s">
        <v>335</v>
      </c>
      <c r="C81" s="64">
        <v>13</v>
      </c>
    </row>
    <row r="82" spans="2:3" x14ac:dyDescent="0.25">
      <c r="B82" s="62" t="s">
        <v>335</v>
      </c>
      <c r="C82" s="64">
        <v>49</v>
      </c>
    </row>
    <row r="83" spans="2:3" x14ac:dyDescent="0.25">
      <c r="B83" s="62" t="s">
        <v>338</v>
      </c>
      <c r="C83" s="64">
        <v>43</v>
      </c>
    </row>
    <row r="84" spans="2:3" x14ac:dyDescent="0.25">
      <c r="B84" s="62" t="s">
        <v>335</v>
      </c>
      <c r="C84" s="64">
        <v>25</v>
      </c>
    </row>
    <row r="85" spans="2:3" x14ac:dyDescent="0.25">
      <c r="B85" s="62" t="s">
        <v>330</v>
      </c>
      <c r="C85" s="64">
        <v>12</v>
      </c>
    </row>
    <row r="86" spans="2:3" x14ac:dyDescent="0.25">
      <c r="B86" s="62" t="s">
        <v>332</v>
      </c>
      <c r="C86" s="64">
        <v>61</v>
      </c>
    </row>
    <row r="87" spans="2:3" x14ac:dyDescent="0.25">
      <c r="B87" s="62" t="s">
        <v>330</v>
      </c>
      <c r="C87" s="64">
        <v>19</v>
      </c>
    </row>
    <row r="88" spans="2:3" x14ac:dyDescent="0.25">
      <c r="B88" s="62" t="s">
        <v>332</v>
      </c>
      <c r="C88" s="64">
        <v>19</v>
      </c>
    </row>
    <row r="89" spans="2:3" x14ac:dyDescent="0.25">
      <c r="B89" s="62" t="s">
        <v>330</v>
      </c>
      <c r="C89" s="64">
        <v>16</v>
      </c>
    </row>
    <row r="90" spans="2:3" x14ac:dyDescent="0.25">
      <c r="B90" s="62" t="s">
        <v>320</v>
      </c>
      <c r="C90" s="64">
        <v>25</v>
      </c>
    </row>
    <row r="91" spans="2:3" x14ac:dyDescent="0.25">
      <c r="B91" s="62" t="s">
        <v>337</v>
      </c>
      <c r="C91" s="64">
        <v>37</v>
      </c>
    </row>
    <row r="92" spans="2:3" x14ac:dyDescent="0.25">
      <c r="B92" s="62" t="s">
        <v>320</v>
      </c>
      <c r="C92" s="64">
        <v>13</v>
      </c>
    </row>
    <row r="93" spans="2:3" x14ac:dyDescent="0.25">
      <c r="B93" s="62" t="s">
        <v>320</v>
      </c>
      <c r="C93" s="64">
        <v>37</v>
      </c>
    </row>
    <row r="94" spans="2:3" x14ac:dyDescent="0.25">
      <c r="B94" s="62" t="s">
        <v>326</v>
      </c>
      <c r="C94" s="64">
        <v>31</v>
      </c>
    </row>
    <row r="95" spans="2:3" x14ac:dyDescent="0.25">
      <c r="B95" s="62" t="s">
        <v>332</v>
      </c>
      <c r="C95" s="64">
        <v>10</v>
      </c>
    </row>
    <row r="96" spans="2:3" x14ac:dyDescent="0.25">
      <c r="B96" s="62" t="s">
        <v>320</v>
      </c>
      <c r="C96" s="64">
        <v>7</v>
      </c>
    </row>
    <row r="97" spans="2:3" x14ac:dyDescent="0.25">
      <c r="B97" s="62" t="s">
        <v>338</v>
      </c>
      <c r="C97" s="64">
        <v>7</v>
      </c>
    </row>
    <row r="98" spans="2:3" x14ac:dyDescent="0.25">
      <c r="B98" s="62" t="s">
        <v>335</v>
      </c>
      <c r="C98" s="64">
        <v>25</v>
      </c>
    </row>
    <row r="99" spans="2:3" x14ac:dyDescent="0.25">
      <c r="B99" s="62" t="s">
        <v>320</v>
      </c>
      <c r="C99" s="64">
        <v>25</v>
      </c>
    </row>
    <row r="100" spans="2:3" x14ac:dyDescent="0.25">
      <c r="B100" s="62" t="s">
        <v>320</v>
      </c>
      <c r="C100" s="64">
        <v>25</v>
      </c>
    </row>
    <row r="101" spans="2:3" x14ac:dyDescent="0.25">
      <c r="B101" s="62" t="s">
        <v>320</v>
      </c>
      <c r="C101" s="64">
        <v>46</v>
      </c>
    </row>
    <row r="102" spans="2:3" x14ac:dyDescent="0.25">
      <c r="B102" s="62" t="s">
        <v>330</v>
      </c>
      <c r="C102" s="64">
        <v>13</v>
      </c>
    </row>
    <row r="103" spans="2:3" x14ac:dyDescent="0.25">
      <c r="B103" s="62" t="s">
        <v>320</v>
      </c>
      <c r="C103" s="64">
        <v>49</v>
      </c>
    </row>
    <row r="104" spans="2:3" x14ac:dyDescent="0.25">
      <c r="B104" s="62" t="s">
        <v>326</v>
      </c>
      <c r="C104" s="64">
        <v>19</v>
      </c>
    </row>
    <row r="105" spans="2:3" x14ac:dyDescent="0.25">
      <c r="B105" s="62" t="s">
        <v>320</v>
      </c>
      <c r="C105" s="64">
        <v>19</v>
      </c>
    </row>
    <row r="106" spans="2:3" x14ac:dyDescent="0.25">
      <c r="B106" s="62" t="s">
        <v>330</v>
      </c>
      <c r="C106" s="64">
        <v>10</v>
      </c>
    </row>
    <row r="107" spans="2:3" x14ac:dyDescent="0.25">
      <c r="B107" s="62" t="s">
        <v>341</v>
      </c>
      <c r="C107" s="64">
        <v>13</v>
      </c>
    </row>
    <row r="108" spans="2:3" x14ac:dyDescent="0.25">
      <c r="B108" s="62" t="s">
        <v>326</v>
      </c>
      <c r="C108" s="64">
        <v>19</v>
      </c>
    </row>
    <row r="109" spans="2:3" x14ac:dyDescent="0.25">
      <c r="B109" s="62" t="s">
        <v>330</v>
      </c>
      <c r="C109" s="64">
        <v>25</v>
      </c>
    </row>
    <row r="110" spans="2:3" x14ac:dyDescent="0.25">
      <c r="B110" s="62" t="s">
        <v>332</v>
      </c>
      <c r="C110" s="64">
        <v>13</v>
      </c>
    </row>
    <row r="111" spans="2:3" x14ac:dyDescent="0.25">
      <c r="B111" s="62" t="s">
        <v>335</v>
      </c>
      <c r="C111" s="64">
        <v>19</v>
      </c>
    </row>
    <row r="112" spans="2:3" x14ac:dyDescent="0.25">
      <c r="B112" s="62" t="s">
        <v>326</v>
      </c>
      <c r="C112" s="64">
        <v>16</v>
      </c>
    </row>
    <row r="113" spans="2:3" x14ac:dyDescent="0.25">
      <c r="B113" s="62" t="s">
        <v>330</v>
      </c>
      <c r="C113" s="64">
        <v>49</v>
      </c>
    </row>
    <row r="114" spans="2:3" x14ac:dyDescent="0.25">
      <c r="B114" s="62" t="s">
        <v>337</v>
      </c>
      <c r="C114" s="64">
        <v>13</v>
      </c>
    </row>
    <row r="115" spans="2:3" x14ac:dyDescent="0.25">
      <c r="B115" s="62" t="s">
        <v>320</v>
      </c>
      <c r="C115" s="64">
        <v>13</v>
      </c>
    </row>
    <row r="116" spans="2:3" x14ac:dyDescent="0.25">
      <c r="B116" s="62" t="s">
        <v>326</v>
      </c>
      <c r="C116" s="64">
        <v>19</v>
      </c>
    </row>
    <row r="117" spans="2:3" x14ac:dyDescent="0.25">
      <c r="B117" s="62" t="s">
        <v>335</v>
      </c>
      <c r="C117" s="64">
        <v>25</v>
      </c>
    </row>
    <row r="118" spans="2:3" x14ac:dyDescent="0.25">
      <c r="B118" s="62" t="s">
        <v>337</v>
      </c>
      <c r="C118" s="64">
        <v>37</v>
      </c>
    </row>
    <row r="119" spans="2:3" x14ac:dyDescent="0.25">
      <c r="B119" s="62" t="s">
        <v>326</v>
      </c>
      <c r="C119" s="64">
        <v>25</v>
      </c>
    </row>
    <row r="120" spans="2:3" x14ac:dyDescent="0.25">
      <c r="B120" s="62" t="s">
        <v>326</v>
      </c>
      <c r="C120" s="64">
        <v>19</v>
      </c>
    </row>
    <row r="121" spans="2:3" x14ac:dyDescent="0.25">
      <c r="B121" s="62" t="s">
        <v>320</v>
      </c>
      <c r="C121" s="64">
        <v>25</v>
      </c>
    </row>
    <row r="122" spans="2:3" x14ac:dyDescent="0.25">
      <c r="B122" s="62" t="s">
        <v>337</v>
      </c>
      <c r="C122" s="64">
        <v>25</v>
      </c>
    </row>
    <row r="123" spans="2:3" x14ac:dyDescent="0.25">
      <c r="B123" s="62" t="s">
        <v>342</v>
      </c>
      <c r="C123" s="64">
        <v>49</v>
      </c>
    </row>
    <row r="124" spans="2:3" x14ac:dyDescent="0.25">
      <c r="B124" s="62" t="s">
        <v>326</v>
      </c>
      <c r="C124" s="64">
        <v>9</v>
      </c>
    </row>
    <row r="125" spans="2:3" x14ac:dyDescent="0.25">
      <c r="B125" s="62" t="s">
        <v>326</v>
      </c>
      <c r="C125" s="64">
        <v>13</v>
      </c>
    </row>
    <row r="126" spans="2:3" x14ac:dyDescent="0.25">
      <c r="B126" s="62" t="s">
        <v>320</v>
      </c>
      <c r="C126" s="64">
        <v>7</v>
      </c>
    </row>
    <row r="127" spans="2:3" x14ac:dyDescent="0.25">
      <c r="B127" s="62" t="s">
        <v>320</v>
      </c>
      <c r="C127" s="64">
        <v>25</v>
      </c>
    </row>
    <row r="128" spans="2:3" x14ac:dyDescent="0.25">
      <c r="B128" s="62" t="s">
        <v>326</v>
      </c>
      <c r="C128" s="64">
        <v>19</v>
      </c>
    </row>
    <row r="129" spans="2:3" x14ac:dyDescent="0.25">
      <c r="B129" s="62" t="s">
        <v>330</v>
      </c>
      <c r="C129" s="64">
        <v>19</v>
      </c>
    </row>
    <row r="130" spans="2:3" x14ac:dyDescent="0.25">
      <c r="B130" s="62" t="s">
        <v>330</v>
      </c>
      <c r="C130" s="64">
        <v>25</v>
      </c>
    </row>
    <row r="131" spans="2:3" x14ac:dyDescent="0.25">
      <c r="B131" s="62" t="s">
        <v>330</v>
      </c>
      <c r="C131" s="64">
        <v>37</v>
      </c>
    </row>
    <row r="132" spans="2:3" x14ac:dyDescent="0.25">
      <c r="B132" s="62" t="s">
        <v>326</v>
      </c>
      <c r="C132" s="64">
        <v>31</v>
      </c>
    </row>
    <row r="133" spans="2:3" x14ac:dyDescent="0.25">
      <c r="B133" s="62" t="s">
        <v>320</v>
      </c>
      <c r="C133" s="64">
        <v>16</v>
      </c>
    </row>
    <row r="134" spans="2:3" x14ac:dyDescent="0.25">
      <c r="B134" s="62" t="s">
        <v>335</v>
      </c>
      <c r="C134" s="64">
        <v>13</v>
      </c>
    </row>
    <row r="135" spans="2:3" x14ac:dyDescent="0.25">
      <c r="B135" s="62" t="s">
        <v>326</v>
      </c>
      <c r="C135" s="64">
        <v>13</v>
      </c>
    </row>
    <row r="136" spans="2:3" x14ac:dyDescent="0.25">
      <c r="B136" s="62" t="s">
        <v>320</v>
      </c>
      <c r="C136" s="64">
        <v>22</v>
      </c>
    </row>
    <row r="137" spans="2:3" x14ac:dyDescent="0.25">
      <c r="B137" s="62" t="s">
        <v>320</v>
      </c>
      <c r="C137" s="64">
        <v>28</v>
      </c>
    </row>
    <row r="138" spans="2:3" x14ac:dyDescent="0.25">
      <c r="B138" s="62" t="s">
        <v>320</v>
      </c>
      <c r="C138" s="64">
        <v>25</v>
      </c>
    </row>
    <row r="139" spans="2:3" x14ac:dyDescent="0.25">
      <c r="B139" s="62" t="s">
        <v>339</v>
      </c>
      <c r="C139" s="64">
        <v>25</v>
      </c>
    </row>
    <row r="140" spans="2:3" x14ac:dyDescent="0.25">
      <c r="B140" s="62" t="s">
        <v>335</v>
      </c>
      <c r="C140" s="64">
        <v>25</v>
      </c>
    </row>
    <row r="141" spans="2:3" x14ac:dyDescent="0.25">
      <c r="B141" s="62" t="s">
        <v>338</v>
      </c>
      <c r="C141" s="64">
        <v>19</v>
      </c>
    </row>
    <row r="142" spans="2:3" x14ac:dyDescent="0.25">
      <c r="B142" s="62" t="s">
        <v>330</v>
      </c>
      <c r="C142" s="64">
        <v>16</v>
      </c>
    </row>
    <row r="143" spans="2:3" x14ac:dyDescent="0.25">
      <c r="B143" s="62" t="s">
        <v>326</v>
      </c>
      <c r="C143" s="64">
        <v>13</v>
      </c>
    </row>
    <row r="144" spans="2:3" x14ac:dyDescent="0.25">
      <c r="B144" s="62" t="s">
        <v>326</v>
      </c>
      <c r="C144" s="64">
        <v>25</v>
      </c>
    </row>
    <row r="145" spans="2:3" x14ac:dyDescent="0.25">
      <c r="B145" s="62" t="s">
        <v>320</v>
      </c>
      <c r="C145" s="64">
        <v>19</v>
      </c>
    </row>
    <row r="146" spans="2:3" x14ac:dyDescent="0.25">
      <c r="B146" s="62" t="s">
        <v>320</v>
      </c>
      <c r="C146" s="64">
        <v>13</v>
      </c>
    </row>
    <row r="147" spans="2:3" x14ac:dyDescent="0.25">
      <c r="B147" s="62" t="s">
        <v>326</v>
      </c>
      <c r="C147" s="64">
        <v>13</v>
      </c>
    </row>
    <row r="148" spans="2:3" x14ac:dyDescent="0.25">
      <c r="B148" s="62" t="s">
        <v>320</v>
      </c>
      <c r="C148" s="64">
        <v>13</v>
      </c>
    </row>
    <row r="149" spans="2:3" x14ac:dyDescent="0.25">
      <c r="B149" s="62" t="s">
        <v>335</v>
      </c>
      <c r="C149" s="64">
        <v>13</v>
      </c>
    </row>
    <row r="150" spans="2:3" x14ac:dyDescent="0.25">
      <c r="B150" s="62" t="s">
        <v>338</v>
      </c>
      <c r="C150" s="64">
        <v>31</v>
      </c>
    </row>
    <row r="151" spans="2:3" x14ac:dyDescent="0.25">
      <c r="B151" s="62" t="s">
        <v>320</v>
      </c>
      <c r="C151" s="64">
        <v>12</v>
      </c>
    </row>
    <row r="152" spans="2:3" x14ac:dyDescent="0.25">
      <c r="B152" s="62" t="s">
        <v>326</v>
      </c>
      <c r="C152" s="64">
        <v>25</v>
      </c>
    </row>
    <row r="153" spans="2:3" x14ac:dyDescent="0.25">
      <c r="B153" s="62" t="s">
        <v>330</v>
      </c>
      <c r="C153" s="64">
        <v>28</v>
      </c>
    </row>
    <row r="154" spans="2:3" x14ac:dyDescent="0.25">
      <c r="B154" s="62" t="s">
        <v>330</v>
      </c>
      <c r="C154" s="64">
        <v>16</v>
      </c>
    </row>
    <row r="155" spans="2:3" x14ac:dyDescent="0.25">
      <c r="B155" s="62" t="s">
        <v>337</v>
      </c>
      <c r="C155" s="64">
        <v>25</v>
      </c>
    </row>
    <row r="156" spans="2:3" x14ac:dyDescent="0.25">
      <c r="B156" s="62" t="s">
        <v>330</v>
      </c>
      <c r="C156" s="64">
        <v>13</v>
      </c>
    </row>
    <row r="157" spans="2:3" x14ac:dyDescent="0.25">
      <c r="B157" s="62" t="s">
        <v>337</v>
      </c>
      <c r="C157" s="64">
        <v>25</v>
      </c>
    </row>
    <row r="158" spans="2:3" x14ac:dyDescent="0.25">
      <c r="B158" s="62" t="s">
        <v>330</v>
      </c>
      <c r="C158" s="64">
        <v>25</v>
      </c>
    </row>
    <row r="159" spans="2:3" x14ac:dyDescent="0.25">
      <c r="B159" s="62" t="s">
        <v>320</v>
      </c>
      <c r="C159" s="64">
        <v>19</v>
      </c>
    </row>
    <row r="160" spans="2:3" x14ac:dyDescent="0.25">
      <c r="B160" s="62" t="s">
        <v>330</v>
      </c>
      <c r="C160" s="64">
        <v>19</v>
      </c>
    </row>
    <row r="161" spans="2:3" x14ac:dyDescent="0.25">
      <c r="B161" s="62" t="s">
        <v>337</v>
      </c>
      <c r="C161" s="64">
        <v>25</v>
      </c>
    </row>
    <row r="162" spans="2:3" x14ac:dyDescent="0.25">
      <c r="B162" s="62" t="s">
        <v>332</v>
      </c>
      <c r="C162" s="64">
        <v>37</v>
      </c>
    </row>
    <row r="163" spans="2:3" x14ac:dyDescent="0.25">
      <c r="B163" s="62" t="s">
        <v>326</v>
      </c>
      <c r="C163" s="64">
        <v>25</v>
      </c>
    </row>
    <row r="164" spans="2:3" x14ac:dyDescent="0.25">
      <c r="B164" s="62" t="s">
        <v>342</v>
      </c>
      <c r="C164" s="64">
        <v>19</v>
      </c>
    </row>
    <row r="165" spans="2:3" x14ac:dyDescent="0.25">
      <c r="B165" s="62" t="s">
        <v>326</v>
      </c>
      <c r="C165" s="64">
        <v>25</v>
      </c>
    </row>
    <row r="166" spans="2:3" x14ac:dyDescent="0.25">
      <c r="B166" s="62" t="s">
        <v>326</v>
      </c>
      <c r="C166" s="64">
        <v>19</v>
      </c>
    </row>
    <row r="167" spans="2:3" x14ac:dyDescent="0.25">
      <c r="B167" s="62" t="s">
        <v>335</v>
      </c>
      <c r="C167" s="64">
        <v>22</v>
      </c>
    </row>
    <row r="168" spans="2:3" x14ac:dyDescent="0.25">
      <c r="B168" s="62" t="s">
        <v>337</v>
      </c>
      <c r="C168" s="64">
        <v>49</v>
      </c>
    </row>
    <row r="169" spans="2:3" x14ac:dyDescent="0.25">
      <c r="B169" s="62" t="s">
        <v>320</v>
      </c>
      <c r="C169" s="64">
        <v>10</v>
      </c>
    </row>
    <row r="170" spans="2:3" x14ac:dyDescent="0.25">
      <c r="B170" s="62" t="s">
        <v>320</v>
      </c>
      <c r="C170" s="64">
        <v>13</v>
      </c>
    </row>
    <row r="171" spans="2:3" x14ac:dyDescent="0.25">
      <c r="B171" s="62" t="s">
        <v>337</v>
      </c>
      <c r="C171" s="64">
        <v>28</v>
      </c>
    </row>
    <row r="172" spans="2:3" x14ac:dyDescent="0.25">
      <c r="B172" s="62" t="s">
        <v>320</v>
      </c>
      <c r="C172" s="64">
        <v>13</v>
      </c>
    </row>
    <row r="173" spans="2:3" x14ac:dyDescent="0.25">
      <c r="B173" s="62" t="s">
        <v>338</v>
      </c>
      <c r="C173" s="64">
        <v>37</v>
      </c>
    </row>
    <row r="174" spans="2:3" x14ac:dyDescent="0.25">
      <c r="B174" s="62" t="s">
        <v>326</v>
      </c>
      <c r="C174" s="64">
        <v>11</v>
      </c>
    </row>
    <row r="175" spans="2:3" x14ac:dyDescent="0.25">
      <c r="B175" s="62" t="s">
        <v>337</v>
      </c>
      <c r="C175" s="64">
        <v>37</v>
      </c>
    </row>
    <row r="176" spans="2:3" x14ac:dyDescent="0.25">
      <c r="B176" s="62" t="s">
        <v>330</v>
      </c>
      <c r="C176" s="64">
        <v>13</v>
      </c>
    </row>
    <row r="177" spans="2:3" x14ac:dyDescent="0.25">
      <c r="B177" s="62" t="s">
        <v>330</v>
      </c>
      <c r="C177" s="64">
        <v>7</v>
      </c>
    </row>
    <row r="178" spans="2:3" x14ac:dyDescent="0.25">
      <c r="B178" s="62" t="s">
        <v>330</v>
      </c>
      <c r="C178" s="64">
        <v>7</v>
      </c>
    </row>
    <row r="179" spans="2:3" x14ac:dyDescent="0.25">
      <c r="B179" s="62" t="s">
        <v>338</v>
      </c>
      <c r="C179" s="64">
        <v>25</v>
      </c>
    </row>
    <row r="180" spans="2:3" x14ac:dyDescent="0.25">
      <c r="B180" s="62" t="s">
        <v>326</v>
      </c>
      <c r="C180" s="64">
        <v>22</v>
      </c>
    </row>
    <row r="181" spans="2:3" x14ac:dyDescent="0.25">
      <c r="B181" s="62" t="s">
        <v>337</v>
      </c>
      <c r="C181" s="64">
        <v>16</v>
      </c>
    </row>
    <row r="182" spans="2:3" x14ac:dyDescent="0.25">
      <c r="B182" s="62" t="s">
        <v>320</v>
      </c>
      <c r="C182" s="64">
        <v>19</v>
      </c>
    </row>
    <row r="183" spans="2:3" x14ac:dyDescent="0.25">
      <c r="B183" s="62" t="s">
        <v>330</v>
      </c>
      <c r="C183" s="64">
        <v>22</v>
      </c>
    </row>
    <row r="184" spans="2:3" x14ac:dyDescent="0.25">
      <c r="B184" s="62" t="s">
        <v>335</v>
      </c>
      <c r="C184" s="64">
        <v>37</v>
      </c>
    </row>
    <row r="185" spans="2:3" x14ac:dyDescent="0.25">
      <c r="B185" s="62" t="s">
        <v>320</v>
      </c>
      <c r="C185" s="64">
        <v>25</v>
      </c>
    </row>
    <row r="186" spans="2:3" x14ac:dyDescent="0.25">
      <c r="B186" s="62" t="s">
        <v>320</v>
      </c>
      <c r="C186" s="64">
        <v>13</v>
      </c>
    </row>
    <row r="187" spans="2:3" x14ac:dyDescent="0.25">
      <c r="B187" s="62" t="s">
        <v>335</v>
      </c>
      <c r="C187" s="64">
        <v>6</v>
      </c>
    </row>
    <row r="188" spans="2:3" x14ac:dyDescent="0.25">
      <c r="B188" s="62" t="s">
        <v>326</v>
      </c>
      <c r="C188" s="64">
        <v>13</v>
      </c>
    </row>
    <row r="189" spans="2:3" x14ac:dyDescent="0.25">
      <c r="B189" s="62" t="s">
        <v>326</v>
      </c>
      <c r="C189" s="64">
        <v>19</v>
      </c>
    </row>
    <row r="190" spans="2:3" x14ac:dyDescent="0.25">
      <c r="B190" s="62" t="s">
        <v>320</v>
      </c>
      <c r="C190" s="64">
        <v>19</v>
      </c>
    </row>
    <row r="191" spans="2:3" x14ac:dyDescent="0.25">
      <c r="B191" s="62" t="s">
        <v>320</v>
      </c>
      <c r="C191" s="64">
        <v>7</v>
      </c>
    </row>
    <row r="192" spans="2:3" x14ac:dyDescent="0.25">
      <c r="B192" s="62" t="s">
        <v>326</v>
      </c>
      <c r="C192" s="64">
        <v>25</v>
      </c>
    </row>
    <row r="193" spans="2:3" x14ac:dyDescent="0.25">
      <c r="B193" s="62" t="s">
        <v>337</v>
      </c>
      <c r="C193" s="64">
        <v>28</v>
      </c>
    </row>
    <row r="194" spans="2:3" x14ac:dyDescent="0.25">
      <c r="B194" s="62" t="s">
        <v>335</v>
      </c>
      <c r="C194" s="64">
        <v>25</v>
      </c>
    </row>
    <row r="195" spans="2:3" x14ac:dyDescent="0.25">
      <c r="B195" s="62" t="s">
        <v>330</v>
      </c>
      <c r="C195" s="64">
        <v>19</v>
      </c>
    </row>
    <row r="196" spans="2:3" x14ac:dyDescent="0.25">
      <c r="B196" s="62" t="s">
        <v>330</v>
      </c>
      <c r="C196" s="64">
        <v>25</v>
      </c>
    </row>
    <row r="197" spans="2:3" x14ac:dyDescent="0.25">
      <c r="B197" s="62" t="s">
        <v>326</v>
      </c>
      <c r="C197" s="64">
        <v>31</v>
      </c>
    </row>
    <row r="198" spans="2:3" x14ac:dyDescent="0.25">
      <c r="B198" s="62" t="s">
        <v>330</v>
      </c>
      <c r="C198" s="64">
        <v>25</v>
      </c>
    </row>
    <row r="199" spans="2:3" x14ac:dyDescent="0.25">
      <c r="B199" s="62" t="s">
        <v>320</v>
      </c>
      <c r="C199" s="64">
        <v>13</v>
      </c>
    </row>
    <row r="200" spans="2:3" x14ac:dyDescent="0.25">
      <c r="B200" s="62" t="s">
        <v>326</v>
      </c>
      <c r="C200" s="64">
        <v>19</v>
      </c>
    </row>
    <row r="201" spans="2:3" x14ac:dyDescent="0.25">
      <c r="B201" s="62" t="s">
        <v>320</v>
      </c>
      <c r="C201" s="64">
        <v>25</v>
      </c>
    </row>
    <row r="202" spans="2:3" x14ac:dyDescent="0.25">
      <c r="B202" s="62" t="s">
        <v>335</v>
      </c>
      <c r="C202" s="64">
        <v>22</v>
      </c>
    </row>
    <row r="203" spans="2:3" x14ac:dyDescent="0.25">
      <c r="B203" s="62" t="s">
        <v>320</v>
      </c>
      <c r="C203" s="64">
        <v>16</v>
      </c>
    </row>
    <row r="204" spans="2:3" x14ac:dyDescent="0.25">
      <c r="B204" s="62" t="s">
        <v>330</v>
      </c>
      <c r="C204" s="64">
        <v>48</v>
      </c>
    </row>
    <row r="205" spans="2:3" x14ac:dyDescent="0.25">
      <c r="B205" s="62" t="s">
        <v>332</v>
      </c>
      <c r="C205" s="64">
        <v>10</v>
      </c>
    </row>
    <row r="206" spans="2:3" x14ac:dyDescent="0.25">
      <c r="B206" s="62" t="s">
        <v>330</v>
      </c>
      <c r="C206" s="64">
        <v>16</v>
      </c>
    </row>
    <row r="207" spans="2:3" x14ac:dyDescent="0.25">
      <c r="B207" s="62" t="s">
        <v>330</v>
      </c>
      <c r="C207" s="64">
        <v>22</v>
      </c>
    </row>
    <row r="208" spans="2:3" x14ac:dyDescent="0.25">
      <c r="B208" s="62" t="s">
        <v>330</v>
      </c>
      <c r="C208" s="64">
        <v>37</v>
      </c>
    </row>
    <row r="209" spans="2:3" x14ac:dyDescent="0.25">
      <c r="B209" s="62" t="s">
        <v>326</v>
      </c>
      <c r="C209" s="64">
        <v>13</v>
      </c>
    </row>
    <row r="210" spans="2:3" x14ac:dyDescent="0.25">
      <c r="B210" s="62" t="s">
        <v>320</v>
      </c>
      <c r="C210" s="64">
        <v>14</v>
      </c>
    </row>
    <row r="211" spans="2:3" x14ac:dyDescent="0.25">
      <c r="B211" s="62" t="s">
        <v>335</v>
      </c>
      <c r="C211" s="64">
        <v>49</v>
      </c>
    </row>
    <row r="212" spans="2:3" x14ac:dyDescent="0.25">
      <c r="B212" s="62" t="s">
        <v>339</v>
      </c>
      <c r="C212" s="64">
        <v>25</v>
      </c>
    </row>
    <row r="213" spans="2:3" x14ac:dyDescent="0.25">
      <c r="B213" s="62" t="s">
        <v>320</v>
      </c>
      <c r="C213" s="64">
        <v>13</v>
      </c>
    </row>
    <row r="214" spans="2:3" x14ac:dyDescent="0.25">
      <c r="B214" s="62" t="s">
        <v>330</v>
      </c>
      <c r="C214" s="64">
        <v>7</v>
      </c>
    </row>
    <row r="215" spans="2:3" x14ac:dyDescent="0.25">
      <c r="B215" s="62" t="s">
        <v>320</v>
      </c>
      <c r="C215" s="64">
        <v>19</v>
      </c>
    </row>
    <row r="216" spans="2:3" x14ac:dyDescent="0.25">
      <c r="B216" s="62" t="s">
        <v>330</v>
      </c>
      <c r="C216" s="64">
        <v>25</v>
      </c>
    </row>
    <row r="217" spans="2:3" x14ac:dyDescent="0.25">
      <c r="B217" s="62" t="s">
        <v>326</v>
      </c>
      <c r="C217" s="64">
        <v>11</v>
      </c>
    </row>
    <row r="218" spans="2:3" x14ac:dyDescent="0.25">
      <c r="B218" s="62" t="s">
        <v>335</v>
      </c>
      <c r="C218" s="64">
        <v>31</v>
      </c>
    </row>
    <row r="219" spans="2:3" x14ac:dyDescent="0.25">
      <c r="B219" s="62" t="s">
        <v>337</v>
      </c>
      <c r="C219" s="64">
        <v>16</v>
      </c>
    </row>
    <row r="220" spans="2:3" x14ac:dyDescent="0.25">
      <c r="B220" s="62" t="s">
        <v>337</v>
      </c>
      <c r="C220" s="64">
        <v>7</v>
      </c>
    </row>
    <row r="221" spans="2:3" x14ac:dyDescent="0.25">
      <c r="B221" s="62" t="s">
        <v>320</v>
      </c>
      <c r="C221" s="64">
        <v>13</v>
      </c>
    </row>
    <row r="222" spans="2:3" x14ac:dyDescent="0.25">
      <c r="B222" s="62" t="s">
        <v>320</v>
      </c>
      <c r="C222" s="64">
        <v>13</v>
      </c>
    </row>
    <row r="223" spans="2:3" x14ac:dyDescent="0.25">
      <c r="B223" s="62" t="s">
        <v>332</v>
      </c>
      <c r="C223" s="64">
        <v>16</v>
      </c>
    </row>
    <row r="224" spans="2:3" x14ac:dyDescent="0.25">
      <c r="B224" s="62" t="s">
        <v>320</v>
      </c>
      <c r="C224" s="64">
        <v>19</v>
      </c>
    </row>
    <row r="225" spans="2:3" x14ac:dyDescent="0.25">
      <c r="B225" s="62" t="s">
        <v>342</v>
      </c>
      <c r="C225" s="64">
        <v>13</v>
      </c>
    </row>
    <row r="226" spans="2:3" x14ac:dyDescent="0.25">
      <c r="B226" s="62" t="s">
        <v>332</v>
      </c>
      <c r="C226" s="64">
        <v>13</v>
      </c>
    </row>
    <row r="227" spans="2:3" x14ac:dyDescent="0.25">
      <c r="B227" s="62" t="s">
        <v>326</v>
      </c>
      <c r="C227" s="64">
        <v>31</v>
      </c>
    </row>
    <row r="228" spans="2:3" x14ac:dyDescent="0.25">
      <c r="B228" s="62" t="s">
        <v>335</v>
      </c>
      <c r="C228" s="64">
        <v>19</v>
      </c>
    </row>
    <row r="229" spans="2:3" x14ac:dyDescent="0.25">
      <c r="B229" s="62" t="s">
        <v>330</v>
      </c>
      <c r="C229" s="64">
        <v>37</v>
      </c>
    </row>
    <row r="230" spans="2:3" x14ac:dyDescent="0.25">
      <c r="B230" s="62" t="s">
        <v>338</v>
      </c>
      <c r="C230" s="64">
        <v>19</v>
      </c>
    </row>
    <row r="231" spans="2:3" x14ac:dyDescent="0.25">
      <c r="B231" s="62" t="s">
        <v>326</v>
      </c>
      <c r="C231" s="64">
        <v>13</v>
      </c>
    </row>
    <row r="232" spans="2:3" x14ac:dyDescent="0.25">
      <c r="B232" s="62" t="s">
        <v>320</v>
      </c>
      <c r="C232" s="64">
        <v>49</v>
      </c>
    </row>
    <row r="233" spans="2:3" x14ac:dyDescent="0.25">
      <c r="B233" s="62" t="s">
        <v>330</v>
      </c>
      <c r="C233" s="64">
        <v>13</v>
      </c>
    </row>
    <row r="234" spans="2:3" x14ac:dyDescent="0.25">
      <c r="B234" s="62" t="s">
        <v>320</v>
      </c>
      <c r="C234" s="64">
        <v>13</v>
      </c>
    </row>
    <row r="235" spans="2:3" x14ac:dyDescent="0.25">
      <c r="B235" s="62" t="s">
        <v>335</v>
      </c>
      <c r="C235" s="64">
        <v>37</v>
      </c>
    </row>
    <row r="236" spans="2:3" x14ac:dyDescent="0.25">
      <c r="B236" s="62" t="s">
        <v>330</v>
      </c>
      <c r="C236" s="64">
        <v>10</v>
      </c>
    </row>
    <row r="237" spans="2:3" x14ac:dyDescent="0.25">
      <c r="B237" s="62" t="s">
        <v>320</v>
      </c>
      <c r="C237" s="64">
        <v>13</v>
      </c>
    </row>
    <row r="238" spans="2:3" x14ac:dyDescent="0.25">
      <c r="B238" s="62" t="s">
        <v>337</v>
      </c>
      <c r="C238" s="64">
        <v>37</v>
      </c>
    </row>
    <row r="239" spans="2:3" x14ac:dyDescent="0.25">
      <c r="B239" s="62" t="s">
        <v>330</v>
      </c>
      <c r="C239" s="64">
        <v>13</v>
      </c>
    </row>
    <row r="240" spans="2:3" x14ac:dyDescent="0.25">
      <c r="B240" s="62" t="s">
        <v>320</v>
      </c>
      <c r="C240" s="64">
        <v>25</v>
      </c>
    </row>
    <row r="241" spans="2:3" x14ac:dyDescent="0.25">
      <c r="B241" s="62" t="s">
        <v>326</v>
      </c>
      <c r="C241" s="64">
        <v>22</v>
      </c>
    </row>
    <row r="242" spans="2:3" x14ac:dyDescent="0.25">
      <c r="B242" s="62" t="s">
        <v>330</v>
      </c>
      <c r="C242" s="64">
        <v>13</v>
      </c>
    </row>
    <row r="243" spans="2:3" x14ac:dyDescent="0.25">
      <c r="B243" s="62" t="s">
        <v>337</v>
      </c>
      <c r="C243" s="64">
        <v>40</v>
      </c>
    </row>
    <row r="244" spans="2:3" x14ac:dyDescent="0.25">
      <c r="B244" s="62" t="s">
        <v>335</v>
      </c>
      <c r="C244" s="64">
        <v>19</v>
      </c>
    </row>
    <row r="245" spans="2:3" x14ac:dyDescent="0.25">
      <c r="B245" s="62" t="s">
        <v>326</v>
      </c>
      <c r="C245" s="64">
        <v>5</v>
      </c>
    </row>
    <row r="246" spans="2:3" x14ac:dyDescent="0.25">
      <c r="B246" s="62" t="s">
        <v>337</v>
      </c>
      <c r="C246" s="64">
        <v>22</v>
      </c>
    </row>
    <row r="247" spans="2:3" x14ac:dyDescent="0.25">
      <c r="B247" s="62" t="s">
        <v>320</v>
      </c>
      <c r="C247" s="64">
        <v>16</v>
      </c>
    </row>
    <row r="248" spans="2:3" x14ac:dyDescent="0.25">
      <c r="B248" s="62" t="s">
        <v>320</v>
      </c>
      <c r="C248" s="64">
        <v>7</v>
      </c>
    </row>
    <row r="249" spans="2:3" x14ac:dyDescent="0.25">
      <c r="B249" s="62" t="s">
        <v>335</v>
      </c>
      <c r="C249" s="64">
        <v>49</v>
      </c>
    </row>
    <row r="250" spans="2:3" x14ac:dyDescent="0.25">
      <c r="B250" s="62" t="s">
        <v>326</v>
      </c>
      <c r="C250" s="64">
        <v>13</v>
      </c>
    </row>
    <row r="251" spans="2:3" x14ac:dyDescent="0.25">
      <c r="B251" s="62" t="s">
        <v>320</v>
      </c>
      <c r="C251" s="64">
        <v>7</v>
      </c>
    </row>
    <row r="252" spans="2:3" x14ac:dyDescent="0.25">
      <c r="B252" s="62" t="s">
        <v>320</v>
      </c>
      <c r="C252" s="64">
        <v>5</v>
      </c>
    </row>
    <row r="253" spans="2:3" x14ac:dyDescent="0.25">
      <c r="B253" s="62" t="s">
        <v>330</v>
      </c>
      <c r="C253" s="64">
        <v>13</v>
      </c>
    </row>
    <row r="254" spans="2:3" x14ac:dyDescent="0.25">
      <c r="B254" s="62" t="s">
        <v>330</v>
      </c>
      <c r="C254" s="64">
        <v>16</v>
      </c>
    </row>
    <row r="255" spans="2:3" x14ac:dyDescent="0.25">
      <c r="B255" s="62" t="s">
        <v>337</v>
      </c>
      <c r="C255" s="64">
        <v>25</v>
      </c>
    </row>
    <row r="256" spans="2:3" x14ac:dyDescent="0.25">
      <c r="B256" s="62" t="s">
        <v>320</v>
      </c>
      <c r="C256" s="64">
        <v>16</v>
      </c>
    </row>
    <row r="257" spans="2:3" x14ac:dyDescent="0.25">
      <c r="B257" s="62" t="s">
        <v>335</v>
      </c>
      <c r="C257" s="64">
        <v>28</v>
      </c>
    </row>
    <row r="258" spans="2:3" x14ac:dyDescent="0.25">
      <c r="B258" s="62" t="s">
        <v>332</v>
      </c>
      <c r="C258" s="64">
        <v>22</v>
      </c>
    </row>
    <row r="259" spans="2:3" x14ac:dyDescent="0.25">
      <c r="B259" s="62" t="s">
        <v>326</v>
      </c>
      <c r="C259" s="64">
        <v>37</v>
      </c>
    </row>
    <row r="260" spans="2:3" x14ac:dyDescent="0.25">
      <c r="B260" s="62" t="s">
        <v>335</v>
      </c>
      <c r="C260" s="64">
        <v>49</v>
      </c>
    </row>
    <row r="261" spans="2:3" x14ac:dyDescent="0.25">
      <c r="B261" s="62" t="s">
        <v>339</v>
      </c>
      <c r="C261" s="64">
        <v>25</v>
      </c>
    </row>
    <row r="262" spans="2:3" x14ac:dyDescent="0.25">
      <c r="B262" s="62" t="s">
        <v>326</v>
      </c>
      <c r="C262" s="64">
        <v>10</v>
      </c>
    </row>
    <row r="263" spans="2:3" x14ac:dyDescent="0.25">
      <c r="B263" s="62" t="s">
        <v>330</v>
      </c>
      <c r="C263" s="64">
        <v>37</v>
      </c>
    </row>
    <row r="264" spans="2:3" x14ac:dyDescent="0.25">
      <c r="B264" s="62" t="s">
        <v>330</v>
      </c>
      <c r="C264" s="64">
        <v>25</v>
      </c>
    </row>
    <row r="265" spans="2:3" x14ac:dyDescent="0.25">
      <c r="B265" s="62" t="s">
        <v>335</v>
      </c>
      <c r="C265" s="64">
        <v>25</v>
      </c>
    </row>
    <row r="266" spans="2:3" x14ac:dyDescent="0.25">
      <c r="B266" s="62" t="s">
        <v>337</v>
      </c>
      <c r="C266" s="64">
        <v>31</v>
      </c>
    </row>
    <row r="267" spans="2:3" x14ac:dyDescent="0.25">
      <c r="B267" s="62" t="s">
        <v>335</v>
      </c>
      <c r="C267" s="64">
        <v>25</v>
      </c>
    </row>
    <row r="268" spans="2:3" x14ac:dyDescent="0.25">
      <c r="B268" s="62" t="s">
        <v>320</v>
      </c>
      <c r="C268" s="64">
        <v>13</v>
      </c>
    </row>
    <row r="269" spans="2:3" x14ac:dyDescent="0.25">
      <c r="B269" s="62" t="s">
        <v>330</v>
      </c>
      <c r="C269" s="64">
        <v>49</v>
      </c>
    </row>
    <row r="270" spans="2:3" x14ac:dyDescent="0.25">
      <c r="B270" s="62" t="s">
        <v>330</v>
      </c>
      <c r="C270" s="64">
        <v>22</v>
      </c>
    </row>
    <row r="271" spans="2:3" x14ac:dyDescent="0.25">
      <c r="B271" s="62" t="s">
        <v>326</v>
      </c>
      <c r="C271" s="64">
        <v>25</v>
      </c>
    </row>
    <row r="272" spans="2:3" x14ac:dyDescent="0.25">
      <c r="B272" s="62" t="s">
        <v>338</v>
      </c>
      <c r="C272" s="64">
        <v>25</v>
      </c>
    </row>
    <row r="273" spans="2:3" x14ac:dyDescent="0.25">
      <c r="B273" s="62" t="s">
        <v>320</v>
      </c>
      <c r="C273" s="64">
        <v>31</v>
      </c>
    </row>
    <row r="274" spans="2:3" x14ac:dyDescent="0.25">
      <c r="B274" s="62" t="s">
        <v>320</v>
      </c>
      <c r="C274" s="64">
        <v>49</v>
      </c>
    </row>
    <row r="275" spans="2:3" x14ac:dyDescent="0.25">
      <c r="B275" s="62" t="s">
        <v>326</v>
      </c>
      <c r="C275" s="64">
        <v>16</v>
      </c>
    </row>
    <row r="276" spans="2:3" x14ac:dyDescent="0.25">
      <c r="B276" s="62" t="s">
        <v>326</v>
      </c>
      <c r="C276" s="64">
        <v>16</v>
      </c>
    </row>
    <row r="277" spans="2:3" x14ac:dyDescent="0.25">
      <c r="B277" s="62" t="s">
        <v>326</v>
      </c>
      <c r="C277" s="64">
        <v>7</v>
      </c>
    </row>
    <row r="278" spans="2:3" x14ac:dyDescent="0.25">
      <c r="B278" s="62" t="s">
        <v>326</v>
      </c>
      <c r="C278" s="64">
        <v>19</v>
      </c>
    </row>
    <row r="279" spans="2:3" x14ac:dyDescent="0.25">
      <c r="B279" s="62" t="s">
        <v>339</v>
      </c>
      <c r="C279" s="64">
        <v>61</v>
      </c>
    </row>
    <row r="280" spans="2:3" x14ac:dyDescent="0.25">
      <c r="B280" s="62" t="s">
        <v>332</v>
      </c>
      <c r="C280" s="64">
        <v>7</v>
      </c>
    </row>
    <row r="281" spans="2:3" x14ac:dyDescent="0.25">
      <c r="B281" s="62" t="s">
        <v>320</v>
      </c>
      <c r="C281" s="64">
        <v>25</v>
      </c>
    </row>
    <row r="282" spans="2:3" x14ac:dyDescent="0.25">
      <c r="B282" s="62" t="s">
        <v>330</v>
      </c>
      <c r="C282" s="64">
        <v>19</v>
      </c>
    </row>
    <row r="283" spans="2:3" x14ac:dyDescent="0.25">
      <c r="B283" s="62" t="s">
        <v>335</v>
      </c>
      <c r="C283" s="64">
        <v>25</v>
      </c>
    </row>
    <row r="284" spans="2:3" x14ac:dyDescent="0.25">
      <c r="B284" s="62" t="s">
        <v>335</v>
      </c>
      <c r="C284" s="64">
        <v>7</v>
      </c>
    </row>
    <row r="285" spans="2:3" x14ac:dyDescent="0.25">
      <c r="B285" s="62" t="s">
        <v>332</v>
      </c>
      <c r="C285" s="64">
        <v>13</v>
      </c>
    </row>
    <row r="286" spans="2:3" x14ac:dyDescent="0.25">
      <c r="B286" s="62" t="s">
        <v>330</v>
      </c>
      <c r="C286" s="64">
        <v>61</v>
      </c>
    </row>
    <row r="287" spans="2:3" x14ac:dyDescent="0.25">
      <c r="B287" s="62" t="s">
        <v>337</v>
      </c>
      <c r="C287" s="64">
        <v>37</v>
      </c>
    </row>
    <row r="288" spans="2:3" x14ac:dyDescent="0.25">
      <c r="B288" s="62" t="s">
        <v>337</v>
      </c>
      <c r="C288" s="64">
        <v>43</v>
      </c>
    </row>
    <row r="289" spans="2:3" x14ac:dyDescent="0.25">
      <c r="B289" s="62" t="s">
        <v>330</v>
      </c>
      <c r="C289" s="64">
        <v>19</v>
      </c>
    </row>
    <row r="290" spans="2:3" x14ac:dyDescent="0.25">
      <c r="B290" s="62" t="s">
        <v>330</v>
      </c>
      <c r="C290" s="64">
        <v>12</v>
      </c>
    </row>
    <row r="291" spans="2:3" x14ac:dyDescent="0.25">
      <c r="B291" s="62" t="s">
        <v>330</v>
      </c>
      <c r="C291" s="64">
        <v>25</v>
      </c>
    </row>
    <row r="292" spans="2:3" x14ac:dyDescent="0.25">
      <c r="B292" s="62" t="s">
        <v>320</v>
      </c>
      <c r="C292" s="64">
        <v>43</v>
      </c>
    </row>
    <row r="293" spans="2:3" x14ac:dyDescent="0.25">
      <c r="B293" s="62" t="s">
        <v>330</v>
      </c>
      <c r="C293" s="64">
        <v>25</v>
      </c>
    </row>
    <row r="294" spans="2:3" x14ac:dyDescent="0.25">
      <c r="B294" s="62" t="s">
        <v>330</v>
      </c>
      <c r="C294" s="64">
        <v>25</v>
      </c>
    </row>
    <row r="295" spans="2:3" x14ac:dyDescent="0.25">
      <c r="B295" s="62" t="s">
        <v>326</v>
      </c>
      <c r="C295" s="64">
        <v>25</v>
      </c>
    </row>
    <row r="296" spans="2:3" x14ac:dyDescent="0.25">
      <c r="B296" s="62" t="s">
        <v>341</v>
      </c>
      <c r="C296" s="64">
        <v>13</v>
      </c>
    </row>
    <row r="297" spans="2:3" x14ac:dyDescent="0.25">
      <c r="B297" s="62" t="s">
        <v>330</v>
      </c>
      <c r="C297" s="64">
        <v>19</v>
      </c>
    </row>
    <row r="298" spans="2:3" x14ac:dyDescent="0.25">
      <c r="B298" s="62" t="s">
        <v>332</v>
      </c>
      <c r="C298" s="64">
        <v>10</v>
      </c>
    </row>
    <row r="299" spans="2:3" x14ac:dyDescent="0.25">
      <c r="B299" s="62" t="s">
        <v>332</v>
      </c>
      <c r="C299" s="64">
        <v>37</v>
      </c>
    </row>
    <row r="300" spans="2:3" x14ac:dyDescent="0.25">
      <c r="B300" s="62" t="s">
        <v>326</v>
      </c>
      <c r="C300" s="64">
        <v>19</v>
      </c>
    </row>
    <row r="301" spans="2:3" x14ac:dyDescent="0.25">
      <c r="B301" s="62" t="s">
        <v>330</v>
      </c>
      <c r="C301" s="64">
        <v>13</v>
      </c>
    </row>
    <row r="302" spans="2:3" x14ac:dyDescent="0.25">
      <c r="B302" s="62" t="s">
        <v>320</v>
      </c>
      <c r="C302" s="64">
        <v>37</v>
      </c>
    </row>
    <row r="303" spans="2:3" x14ac:dyDescent="0.25">
      <c r="B303" s="62" t="s">
        <v>335</v>
      </c>
      <c r="C303" s="64">
        <v>19</v>
      </c>
    </row>
    <row r="304" spans="2:3" x14ac:dyDescent="0.25">
      <c r="B304" s="62" t="s">
        <v>330</v>
      </c>
      <c r="C304" s="64">
        <v>13</v>
      </c>
    </row>
    <row r="305" spans="2:3" x14ac:dyDescent="0.25">
      <c r="B305" s="62" t="s">
        <v>320</v>
      </c>
      <c r="C305" s="64">
        <v>10</v>
      </c>
    </row>
    <row r="306" spans="2:3" x14ac:dyDescent="0.25">
      <c r="B306" s="62" t="s">
        <v>330</v>
      </c>
      <c r="C306" s="64">
        <v>37</v>
      </c>
    </row>
    <row r="307" spans="2:3" x14ac:dyDescent="0.25">
      <c r="B307" s="62" t="s">
        <v>326</v>
      </c>
      <c r="C307" s="64">
        <v>13</v>
      </c>
    </row>
    <row r="308" spans="2:3" x14ac:dyDescent="0.25">
      <c r="B308" s="62" t="s">
        <v>330</v>
      </c>
      <c r="C308" s="64">
        <v>11</v>
      </c>
    </row>
    <row r="309" spans="2:3" x14ac:dyDescent="0.25">
      <c r="B309" s="62" t="s">
        <v>326</v>
      </c>
      <c r="C309" s="64">
        <v>19</v>
      </c>
    </row>
    <row r="310" spans="2:3" x14ac:dyDescent="0.25">
      <c r="B310" s="62" t="s">
        <v>320</v>
      </c>
      <c r="C310" s="64">
        <v>73</v>
      </c>
    </row>
    <row r="311" spans="2:3" x14ac:dyDescent="0.25">
      <c r="B311" s="62" t="s">
        <v>320</v>
      </c>
      <c r="C311" s="64">
        <v>19</v>
      </c>
    </row>
    <row r="312" spans="2:3" x14ac:dyDescent="0.25">
      <c r="B312" s="62" t="s">
        <v>326</v>
      </c>
      <c r="C312" s="64">
        <v>11</v>
      </c>
    </row>
    <row r="313" spans="2:3" x14ac:dyDescent="0.25">
      <c r="B313" s="62" t="s">
        <v>330</v>
      </c>
      <c r="C313" s="64">
        <v>13</v>
      </c>
    </row>
    <row r="314" spans="2:3" x14ac:dyDescent="0.25">
      <c r="B314" s="62" t="s">
        <v>330</v>
      </c>
      <c r="C314" s="64">
        <v>13</v>
      </c>
    </row>
    <row r="315" spans="2:3" x14ac:dyDescent="0.25">
      <c r="B315" s="62" t="s">
        <v>330</v>
      </c>
      <c r="C315" s="64">
        <v>11</v>
      </c>
    </row>
    <row r="316" spans="2:3" x14ac:dyDescent="0.25">
      <c r="B316" s="62" t="s">
        <v>330</v>
      </c>
      <c r="C316" s="64">
        <v>19</v>
      </c>
    </row>
    <row r="317" spans="2:3" x14ac:dyDescent="0.25">
      <c r="B317" s="62" t="s">
        <v>330</v>
      </c>
      <c r="C317" s="64">
        <v>7</v>
      </c>
    </row>
    <row r="318" spans="2:3" x14ac:dyDescent="0.25">
      <c r="B318" s="62" t="s">
        <v>326</v>
      </c>
      <c r="C318" s="64">
        <v>37</v>
      </c>
    </row>
    <row r="319" spans="2:3" x14ac:dyDescent="0.25">
      <c r="B319" s="62" t="s">
        <v>320</v>
      </c>
      <c r="C319" s="64">
        <v>43</v>
      </c>
    </row>
    <row r="320" spans="2:3" x14ac:dyDescent="0.25">
      <c r="B320" s="62" t="s">
        <v>326</v>
      </c>
      <c r="C320" s="64">
        <v>7</v>
      </c>
    </row>
    <row r="321" spans="2:3" x14ac:dyDescent="0.25">
      <c r="B321" s="62" t="s">
        <v>330</v>
      </c>
      <c r="C321" s="64">
        <v>7</v>
      </c>
    </row>
    <row r="322" spans="2:3" x14ac:dyDescent="0.25">
      <c r="B322" s="62" t="s">
        <v>338</v>
      </c>
      <c r="C322" s="64">
        <v>19</v>
      </c>
    </row>
    <row r="323" spans="2:3" x14ac:dyDescent="0.25">
      <c r="B323" s="62" t="s">
        <v>330</v>
      </c>
      <c r="C323" s="64">
        <v>49</v>
      </c>
    </row>
    <row r="324" spans="2:3" x14ac:dyDescent="0.25">
      <c r="B324" s="62" t="s">
        <v>320</v>
      </c>
      <c r="C324" s="64">
        <v>13</v>
      </c>
    </row>
    <row r="325" spans="2:3" x14ac:dyDescent="0.25">
      <c r="B325" s="62" t="s">
        <v>320</v>
      </c>
      <c r="C325" s="64">
        <v>46</v>
      </c>
    </row>
    <row r="326" spans="2:3" x14ac:dyDescent="0.25">
      <c r="B326" s="62" t="s">
        <v>330</v>
      </c>
      <c r="C326" s="64">
        <v>19</v>
      </c>
    </row>
    <row r="327" spans="2:3" x14ac:dyDescent="0.25">
      <c r="B327" s="62" t="s">
        <v>337</v>
      </c>
      <c r="C327" s="64">
        <v>49</v>
      </c>
    </row>
    <row r="328" spans="2:3" x14ac:dyDescent="0.25">
      <c r="B328" s="62" t="s">
        <v>330</v>
      </c>
      <c r="C328" s="64">
        <v>15</v>
      </c>
    </row>
    <row r="329" spans="2:3" x14ac:dyDescent="0.25">
      <c r="B329" s="62" t="s">
        <v>339</v>
      </c>
      <c r="C329" s="64">
        <v>37</v>
      </c>
    </row>
    <row r="330" spans="2:3" x14ac:dyDescent="0.25">
      <c r="B330" s="62" t="s">
        <v>337</v>
      </c>
      <c r="C330" s="64">
        <v>25</v>
      </c>
    </row>
    <row r="331" spans="2:3" x14ac:dyDescent="0.25">
      <c r="B331" s="62" t="s">
        <v>320</v>
      </c>
      <c r="C331" s="64">
        <v>13</v>
      </c>
    </row>
    <row r="332" spans="2:3" x14ac:dyDescent="0.25">
      <c r="B332" s="62" t="s">
        <v>337</v>
      </c>
      <c r="C332" s="64">
        <v>49</v>
      </c>
    </row>
    <row r="333" spans="2:3" x14ac:dyDescent="0.25">
      <c r="B333" s="62" t="s">
        <v>330</v>
      </c>
      <c r="C333" s="64">
        <v>19</v>
      </c>
    </row>
    <row r="334" spans="2:3" x14ac:dyDescent="0.25">
      <c r="B334" s="62" t="s">
        <v>326</v>
      </c>
      <c r="C334" s="64">
        <v>37</v>
      </c>
    </row>
    <row r="335" spans="2:3" x14ac:dyDescent="0.25">
      <c r="B335" s="62" t="s">
        <v>330</v>
      </c>
      <c r="C335" s="64">
        <v>37</v>
      </c>
    </row>
    <row r="336" spans="2:3" x14ac:dyDescent="0.25">
      <c r="B336" s="62" t="s">
        <v>335</v>
      </c>
      <c r="C336" s="64">
        <v>49</v>
      </c>
    </row>
    <row r="337" spans="2:3" x14ac:dyDescent="0.25">
      <c r="B337" s="62" t="s">
        <v>320</v>
      </c>
      <c r="C337" s="64">
        <v>25</v>
      </c>
    </row>
    <row r="338" spans="2:3" x14ac:dyDescent="0.25">
      <c r="B338" s="62" t="s">
        <v>330</v>
      </c>
      <c r="C338" s="64">
        <v>19</v>
      </c>
    </row>
    <row r="339" spans="2:3" x14ac:dyDescent="0.25">
      <c r="B339" s="62" t="s">
        <v>332</v>
      </c>
      <c r="C339" s="64">
        <v>49</v>
      </c>
    </row>
    <row r="340" spans="2:3" x14ac:dyDescent="0.25">
      <c r="B340" s="62" t="s">
        <v>332</v>
      </c>
      <c r="C340" s="64">
        <v>25</v>
      </c>
    </row>
    <row r="341" spans="2:3" x14ac:dyDescent="0.25">
      <c r="B341" s="62" t="s">
        <v>326</v>
      </c>
      <c r="C341" s="64">
        <v>25</v>
      </c>
    </row>
    <row r="342" spans="2:3" x14ac:dyDescent="0.25">
      <c r="B342" s="62" t="s">
        <v>330</v>
      </c>
      <c r="C342" s="64">
        <v>13</v>
      </c>
    </row>
    <row r="343" spans="2:3" x14ac:dyDescent="0.25">
      <c r="B343" s="62" t="s">
        <v>320</v>
      </c>
      <c r="C343" s="64">
        <v>13</v>
      </c>
    </row>
    <row r="344" spans="2:3" x14ac:dyDescent="0.25">
      <c r="B344" s="62" t="s">
        <v>326</v>
      </c>
      <c r="C344" s="64">
        <v>13</v>
      </c>
    </row>
    <row r="345" spans="2:3" x14ac:dyDescent="0.25">
      <c r="B345" s="62" t="s">
        <v>326</v>
      </c>
      <c r="C345" s="64">
        <v>10</v>
      </c>
    </row>
    <row r="346" spans="2:3" x14ac:dyDescent="0.25">
      <c r="B346" s="62" t="s">
        <v>326</v>
      </c>
      <c r="C346" s="64">
        <v>37</v>
      </c>
    </row>
    <row r="347" spans="2:3" x14ac:dyDescent="0.25">
      <c r="B347" s="62" t="s">
        <v>320</v>
      </c>
      <c r="C347" s="64">
        <v>37</v>
      </c>
    </row>
    <row r="348" spans="2:3" x14ac:dyDescent="0.25">
      <c r="B348" s="62" t="s">
        <v>335</v>
      </c>
      <c r="C348" s="64">
        <v>49</v>
      </c>
    </row>
    <row r="349" spans="2:3" x14ac:dyDescent="0.25">
      <c r="B349" s="62" t="s">
        <v>320</v>
      </c>
      <c r="C349" s="64">
        <v>49</v>
      </c>
    </row>
    <row r="350" spans="2:3" x14ac:dyDescent="0.25">
      <c r="B350" s="62" t="s">
        <v>320</v>
      </c>
      <c r="C350" s="64">
        <v>25</v>
      </c>
    </row>
    <row r="351" spans="2:3" x14ac:dyDescent="0.25">
      <c r="B351" s="62" t="s">
        <v>320</v>
      </c>
      <c r="C351" s="64">
        <v>31</v>
      </c>
    </row>
    <row r="352" spans="2:3" x14ac:dyDescent="0.25">
      <c r="B352" s="62" t="s">
        <v>320</v>
      </c>
      <c r="C352" s="64">
        <v>11</v>
      </c>
    </row>
    <row r="353" spans="2:3" x14ac:dyDescent="0.25">
      <c r="B353" s="62" t="s">
        <v>320</v>
      </c>
      <c r="C353" s="64">
        <v>46</v>
      </c>
    </row>
    <row r="354" spans="2:3" x14ac:dyDescent="0.25">
      <c r="B354" s="62" t="s">
        <v>330</v>
      </c>
      <c r="C354" s="64">
        <v>31</v>
      </c>
    </row>
    <row r="355" spans="2:3" x14ac:dyDescent="0.25">
      <c r="B355" s="62" t="s">
        <v>326</v>
      </c>
      <c r="C355" s="64">
        <v>37</v>
      </c>
    </row>
    <row r="356" spans="2:3" x14ac:dyDescent="0.25">
      <c r="B356" s="62" t="s">
        <v>332</v>
      </c>
      <c r="C356" s="64">
        <v>37</v>
      </c>
    </row>
    <row r="357" spans="2:3" x14ac:dyDescent="0.25">
      <c r="B357" s="62" t="s">
        <v>338</v>
      </c>
      <c r="C357" s="64">
        <v>13</v>
      </c>
    </row>
    <row r="358" spans="2:3" x14ac:dyDescent="0.25">
      <c r="B358" s="62" t="s">
        <v>320</v>
      </c>
      <c r="C358" s="64">
        <v>10</v>
      </c>
    </row>
    <row r="359" spans="2:3" x14ac:dyDescent="0.25">
      <c r="B359" s="62" t="s">
        <v>326</v>
      </c>
      <c r="C359" s="64">
        <v>25</v>
      </c>
    </row>
    <row r="360" spans="2:3" x14ac:dyDescent="0.25">
      <c r="B360" s="62" t="s">
        <v>320</v>
      </c>
      <c r="C360" s="64">
        <v>13</v>
      </c>
    </row>
    <row r="361" spans="2:3" x14ac:dyDescent="0.25">
      <c r="B361" s="62" t="s">
        <v>320</v>
      </c>
      <c r="C361" s="64">
        <v>10</v>
      </c>
    </row>
    <row r="362" spans="2:3" x14ac:dyDescent="0.25">
      <c r="B362" s="62" t="s">
        <v>338</v>
      </c>
      <c r="C362" s="64">
        <v>10</v>
      </c>
    </row>
    <row r="363" spans="2:3" x14ac:dyDescent="0.25">
      <c r="B363" s="62" t="s">
        <v>320</v>
      </c>
      <c r="C363" s="64">
        <v>16</v>
      </c>
    </row>
    <row r="364" spans="2:3" x14ac:dyDescent="0.25">
      <c r="B364" s="62" t="s">
        <v>320</v>
      </c>
      <c r="C364" s="64">
        <v>13</v>
      </c>
    </row>
    <row r="365" spans="2:3" x14ac:dyDescent="0.25">
      <c r="B365" s="62" t="s">
        <v>330</v>
      </c>
      <c r="C365" s="64">
        <v>25</v>
      </c>
    </row>
    <row r="366" spans="2:3" x14ac:dyDescent="0.25">
      <c r="B366" s="62" t="s">
        <v>320</v>
      </c>
      <c r="C366" s="64">
        <v>19</v>
      </c>
    </row>
    <row r="367" spans="2:3" x14ac:dyDescent="0.25">
      <c r="B367" s="62" t="s">
        <v>330</v>
      </c>
      <c r="C367" s="64">
        <v>7</v>
      </c>
    </row>
    <row r="368" spans="2:3" x14ac:dyDescent="0.25">
      <c r="B368" s="62" t="s">
        <v>335</v>
      </c>
      <c r="C368" s="64">
        <v>9</v>
      </c>
    </row>
    <row r="369" spans="2:3" x14ac:dyDescent="0.25">
      <c r="B369" s="62" t="s">
        <v>320</v>
      </c>
      <c r="C369" s="64">
        <v>13</v>
      </c>
    </row>
    <row r="370" spans="2:3" x14ac:dyDescent="0.25">
      <c r="B370" s="62" t="s">
        <v>337</v>
      </c>
      <c r="C370" s="64">
        <v>49</v>
      </c>
    </row>
    <row r="371" spans="2:3" x14ac:dyDescent="0.25">
      <c r="B371" s="62" t="s">
        <v>330</v>
      </c>
      <c r="C371" s="64">
        <v>49</v>
      </c>
    </row>
    <row r="372" spans="2:3" x14ac:dyDescent="0.25">
      <c r="B372" s="62" t="s">
        <v>326</v>
      </c>
      <c r="C372" s="64">
        <v>25</v>
      </c>
    </row>
    <row r="373" spans="2:3" x14ac:dyDescent="0.25">
      <c r="B373" s="62" t="s">
        <v>330</v>
      </c>
      <c r="C373" s="64">
        <v>37</v>
      </c>
    </row>
    <row r="374" spans="2:3" x14ac:dyDescent="0.25">
      <c r="B374" s="62" t="s">
        <v>337</v>
      </c>
      <c r="C374" s="64">
        <v>49</v>
      </c>
    </row>
    <row r="375" spans="2:3" x14ac:dyDescent="0.25">
      <c r="B375" s="62" t="s">
        <v>320</v>
      </c>
      <c r="C375" s="64">
        <v>31</v>
      </c>
    </row>
    <row r="376" spans="2:3" x14ac:dyDescent="0.25">
      <c r="B376" s="62" t="s">
        <v>337</v>
      </c>
      <c r="C376" s="64">
        <v>25</v>
      </c>
    </row>
    <row r="377" spans="2:3" x14ac:dyDescent="0.25">
      <c r="B377" s="62" t="s">
        <v>330</v>
      </c>
      <c r="C377" s="64">
        <v>13</v>
      </c>
    </row>
    <row r="378" spans="2:3" x14ac:dyDescent="0.25">
      <c r="B378" s="62" t="s">
        <v>326</v>
      </c>
      <c r="C378" s="64">
        <v>31</v>
      </c>
    </row>
    <row r="379" spans="2:3" x14ac:dyDescent="0.25">
      <c r="B379" s="62" t="s">
        <v>320</v>
      </c>
      <c r="C379" s="64">
        <v>43</v>
      </c>
    </row>
    <row r="380" spans="2:3" x14ac:dyDescent="0.25">
      <c r="B380" s="62" t="s">
        <v>326</v>
      </c>
      <c r="C380" s="64">
        <v>19</v>
      </c>
    </row>
    <row r="381" spans="2:3" x14ac:dyDescent="0.25">
      <c r="B381" s="62" t="s">
        <v>320</v>
      </c>
      <c r="C381" s="64">
        <v>19</v>
      </c>
    </row>
    <row r="382" spans="2:3" x14ac:dyDescent="0.25">
      <c r="B382" s="62" t="s">
        <v>330</v>
      </c>
      <c r="C382" s="64">
        <v>37</v>
      </c>
    </row>
    <row r="383" spans="2:3" x14ac:dyDescent="0.25">
      <c r="B383" s="62" t="s">
        <v>337</v>
      </c>
      <c r="C383" s="64">
        <v>37</v>
      </c>
    </row>
    <row r="384" spans="2:3" x14ac:dyDescent="0.25">
      <c r="B384" s="62" t="s">
        <v>330</v>
      </c>
      <c r="C384" s="64">
        <v>25</v>
      </c>
    </row>
    <row r="385" spans="2:3" x14ac:dyDescent="0.25">
      <c r="B385" s="62" t="s">
        <v>330</v>
      </c>
      <c r="C385" s="64">
        <v>13</v>
      </c>
    </row>
    <row r="386" spans="2:3" x14ac:dyDescent="0.25">
      <c r="B386" s="62" t="s">
        <v>320</v>
      </c>
      <c r="C386" s="64">
        <v>8</v>
      </c>
    </row>
    <row r="387" spans="2:3" x14ac:dyDescent="0.25">
      <c r="B387" s="62" t="s">
        <v>320</v>
      </c>
      <c r="C387" s="64">
        <v>11</v>
      </c>
    </row>
    <row r="388" spans="2:3" x14ac:dyDescent="0.25">
      <c r="B388" s="62" t="s">
        <v>326</v>
      </c>
      <c r="C388" s="64">
        <v>25</v>
      </c>
    </row>
    <row r="389" spans="2:3" x14ac:dyDescent="0.25">
      <c r="B389" s="62" t="s">
        <v>326</v>
      </c>
      <c r="C389" s="64">
        <v>13</v>
      </c>
    </row>
    <row r="390" spans="2:3" x14ac:dyDescent="0.25">
      <c r="B390" s="62" t="s">
        <v>320</v>
      </c>
      <c r="C390" s="64">
        <v>7</v>
      </c>
    </row>
    <row r="391" spans="2:3" x14ac:dyDescent="0.25">
      <c r="B391" s="62" t="s">
        <v>320</v>
      </c>
      <c r="C391" s="64">
        <v>19</v>
      </c>
    </row>
    <row r="392" spans="2:3" x14ac:dyDescent="0.25">
      <c r="B392" s="62" t="s">
        <v>335</v>
      </c>
      <c r="C392" s="64">
        <v>22</v>
      </c>
    </row>
    <row r="393" spans="2:3" x14ac:dyDescent="0.25">
      <c r="B393" s="62" t="s">
        <v>330</v>
      </c>
      <c r="C393" s="64">
        <v>10</v>
      </c>
    </row>
    <row r="394" spans="2:3" x14ac:dyDescent="0.25">
      <c r="B394" s="62" t="s">
        <v>330</v>
      </c>
      <c r="C394" s="64">
        <v>13</v>
      </c>
    </row>
    <row r="395" spans="2:3" x14ac:dyDescent="0.25">
      <c r="B395" s="62" t="s">
        <v>330</v>
      </c>
      <c r="C395" s="64">
        <v>37</v>
      </c>
    </row>
    <row r="396" spans="2:3" x14ac:dyDescent="0.25">
      <c r="B396" s="62" t="s">
        <v>326</v>
      </c>
      <c r="C396" s="64">
        <v>7</v>
      </c>
    </row>
    <row r="397" spans="2:3" x14ac:dyDescent="0.25">
      <c r="B397" s="62" t="s">
        <v>320</v>
      </c>
      <c r="C397" s="64">
        <v>22</v>
      </c>
    </row>
    <row r="398" spans="2:3" x14ac:dyDescent="0.25">
      <c r="B398" s="62" t="s">
        <v>332</v>
      </c>
      <c r="C398" s="64">
        <v>41</v>
      </c>
    </row>
    <row r="399" spans="2:3" x14ac:dyDescent="0.25">
      <c r="B399" s="62" t="s">
        <v>335</v>
      </c>
      <c r="C399" s="64">
        <v>31</v>
      </c>
    </row>
    <row r="400" spans="2:3" x14ac:dyDescent="0.25">
      <c r="B400" s="62" t="s">
        <v>335</v>
      </c>
      <c r="C400" s="64">
        <v>28</v>
      </c>
    </row>
    <row r="401" spans="2:3" x14ac:dyDescent="0.25">
      <c r="B401" s="62" t="s">
        <v>330</v>
      </c>
      <c r="C401" s="64">
        <v>23</v>
      </c>
    </row>
    <row r="402" spans="2:3" x14ac:dyDescent="0.25">
      <c r="B402" s="62" t="s">
        <v>337</v>
      </c>
      <c r="C402" s="64">
        <v>13</v>
      </c>
    </row>
    <row r="403" spans="2:3" x14ac:dyDescent="0.25">
      <c r="B403" s="62" t="s">
        <v>337</v>
      </c>
      <c r="C403" s="64">
        <v>37</v>
      </c>
    </row>
    <row r="404" spans="2:3" x14ac:dyDescent="0.25">
      <c r="B404" s="62" t="s">
        <v>342</v>
      </c>
      <c r="C404" s="64">
        <v>16</v>
      </c>
    </row>
    <row r="405" spans="2:3" x14ac:dyDescent="0.25">
      <c r="B405" s="62" t="s">
        <v>326</v>
      </c>
      <c r="C405" s="64">
        <v>7</v>
      </c>
    </row>
    <row r="406" spans="2:3" x14ac:dyDescent="0.25">
      <c r="B406" s="62" t="s">
        <v>335</v>
      </c>
      <c r="C406" s="64">
        <v>25</v>
      </c>
    </row>
    <row r="407" spans="2:3" x14ac:dyDescent="0.25">
      <c r="B407" s="62" t="s">
        <v>326</v>
      </c>
      <c r="C407" s="64">
        <v>40</v>
      </c>
    </row>
    <row r="408" spans="2:3" x14ac:dyDescent="0.25">
      <c r="B408" s="62" t="s">
        <v>330</v>
      </c>
      <c r="C408" s="64">
        <v>25</v>
      </c>
    </row>
    <row r="409" spans="2:3" x14ac:dyDescent="0.25">
      <c r="B409" s="62" t="s">
        <v>332</v>
      </c>
      <c r="C409" s="64">
        <v>7</v>
      </c>
    </row>
    <row r="410" spans="2:3" x14ac:dyDescent="0.25">
      <c r="B410" s="62" t="s">
        <v>337</v>
      </c>
      <c r="C410" s="64">
        <v>37</v>
      </c>
    </row>
    <row r="411" spans="2:3" x14ac:dyDescent="0.25">
      <c r="B411" s="62" t="s">
        <v>330</v>
      </c>
      <c r="C411" s="64">
        <v>13</v>
      </c>
    </row>
    <row r="412" spans="2:3" x14ac:dyDescent="0.25">
      <c r="B412" s="62" t="s">
        <v>326</v>
      </c>
      <c r="C412" s="64">
        <v>13</v>
      </c>
    </row>
    <row r="413" spans="2:3" x14ac:dyDescent="0.25">
      <c r="B413" s="62" t="s">
        <v>326</v>
      </c>
      <c r="C413" s="64">
        <v>19</v>
      </c>
    </row>
    <row r="414" spans="2:3" x14ac:dyDescent="0.25">
      <c r="B414" s="62" t="s">
        <v>337</v>
      </c>
      <c r="C414" s="64">
        <v>11</v>
      </c>
    </row>
    <row r="415" spans="2:3" x14ac:dyDescent="0.25">
      <c r="B415" s="62" t="s">
        <v>330</v>
      </c>
      <c r="C415" s="64">
        <v>31</v>
      </c>
    </row>
    <row r="416" spans="2:3" x14ac:dyDescent="0.25">
      <c r="B416" s="62" t="s">
        <v>320</v>
      </c>
      <c r="C416" s="64">
        <v>10</v>
      </c>
    </row>
    <row r="417" spans="2:3" x14ac:dyDescent="0.25">
      <c r="B417" s="62" t="s">
        <v>326</v>
      </c>
      <c r="C417" s="64">
        <v>19</v>
      </c>
    </row>
    <row r="418" spans="2:3" x14ac:dyDescent="0.25">
      <c r="B418" s="62" t="s">
        <v>330</v>
      </c>
      <c r="C418" s="64">
        <v>37</v>
      </c>
    </row>
    <row r="419" spans="2:3" x14ac:dyDescent="0.25">
      <c r="B419" s="62" t="s">
        <v>326</v>
      </c>
      <c r="C419" s="64">
        <v>13</v>
      </c>
    </row>
    <row r="420" spans="2:3" x14ac:dyDescent="0.25">
      <c r="B420" s="62" t="s">
        <v>337</v>
      </c>
      <c r="C420" s="64">
        <v>13</v>
      </c>
    </row>
    <row r="421" spans="2:3" x14ac:dyDescent="0.25">
      <c r="B421" s="62" t="s">
        <v>337</v>
      </c>
      <c r="C421" s="64">
        <v>25</v>
      </c>
    </row>
    <row r="422" spans="2:3" x14ac:dyDescent="0.25">
      <c r="B422" s="62" t="s">
        <v>332</v>
      </c>
      <c r="C422" s="64">
        <v>25</v>
      </c>
    </row>
    <row r="423" spans="2:3" x14ac:dyDescent="0.25">
      <c r="B423" s="62" t="s">
        <v>330</v>
      </c>
      <c r="C423" s="64">
        <v>22</v>
      </c>
    </row>
    <row r="424" spans="2:3" x14ac:dyDescent="0.25">
      <c r="B424" s="62" t="s">
        <v>330</v>
      </c>
      <c r="C424" s="64">
        <v>13</v>
      </c>
    </row>
    <row r="425" spans="2:3" x14ac:dyDescent="0.25">
      <c r="B425" s="62" t="s">
        <v>320</v>
      </c>
      <c r="C425" s="64">
        <v>7</v>
      </c>
    </row>
    <row r="426" spans="2:3" x14ac:dyDescent="0.25">
      <c r="B426" s="62" t="s">
        <v>326</v>
      </c>
      <c r="C426" s="64">
        <v>31</v>
      </c>
    </row>
    <row r="427" spans="2:3" x14ac:dyDescent="0.25">
      <c r="B427" s="62" t="s">
        <v>330</v>
      </c>
      <c r="C427" s="64">
        <v>25</v>
      </c>
    </row>
    <row r="428" spans="2:3" x14ac:dyDescent="0.25">
      <c r="B428" s="62" t="s">
        <v>330</v>
      </c>
      <c r="C428" s="64">
        <v>16</v>
      </c>
    </row>
    <row r="429" spans="2:3" x14ac:dyDescent="0.25">
      <c r="B429" s="62" t="s">
        <v>330</v>
      </c>
      <c r="C429" s="64">
        <v>7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64"/>
  <sheetViews>
    <sheetView zoomScaleNormal="100" workbookViewId="0">
      <selection activeCell="N2" sqref="N2"/>
    </sheetView>
  </sheetViews>
  <sheetFormatPr defaultColWidth="8.85546875" defaultRowHeight="15" x14ac:dyDescent="0.25"/>
  <cols>
    <col min="3" max="3" width="19.85546875" bestFit="1" customWidth="1"/>
    <col min="4" max="4" width="11.85546875" bestFit="1" customWidth="1"/>
    <col min="5" max="5" width="11.42578125" bestFit="1" customWidth="1"/>
    <col min="6" max="6" width="3.28515625" customWidth="1"/>
    <col min="7" max="8" width="15.7109375" customWidth="1"/>
    <col min="9" max="9" width="3.7109375" customWidth="1"/>
    <col min="10" max="10" width="12.7109375" customWidth="1"/>
    <col min="11" max="11" width="3" customWidth="1"/>
    <col min="12" max="13" width="16.7109375" customWidth="1"/>
  </cols>
  <sheetData>
    <row r="2" spans="2:13" x14ac:dyDescent="0.25">
      <c r="B2" s="49" t="s">
        <v>365</v>
      </c>
      <c r="C2" s="50"/>
      <c r="D2" s="50"/>
      <c r="E2" s="50">
        <f>(D64-D5)/7</f>
        <v>25561.571428571428</v>
      </c>
    </row>
    <row r="3" spans="2:13" ht="15.75" thickBot="1" x14ac:dyDescent="0.3">
      <c r="B3" s="50"/>
      <c r="C3" s="50"/>
      <c r="D3" s="50"/>
      <c r="E3" s="50"/>
      <c r="G3" s="164" t="s">
        <v>937</v>
      </c>
      <c r="H3" s="164"/>
      <c r="L3" s="164" t="s">
        <v>937</v>
      </c>
      <c r="M3" s="164"/>
    </row>
    <row r="4" spans="2:13" ht="15.75" thickBot="1" x14ac:dyDescent="0.3">
      <c r="B4" s="128" t="s">
        <v>366</v>
      </c>
      <c r="C4" s="128" t="s">
        <v>367</v>
      </c>
      <c r="D4" s="128" t="s">
        <v>368</v>
      </c>
      <c r="E4" s="25" t="s">
        <v>369</v>
      </c>
      <c r="G4" s="75" t="s">
        <v>928</v>
      </c>
      <c r="H4" s="75" t="s">
        <v>344</v>
      </c>
      <c r="J4" t="s">
        <v>927</v>
      </c>
      <c r="L4" s="75" t="s">
        <v>927</v>
      </c>
      <c r="M4" s="75" t="s">
        <v>344</v>
      </c>
    </row>
    <row r="5" spans="2:13" ht="15.75" thickTop="1" x14ac:dyDescent="0.25">
      <c r="B5" s="106">
        <v>1</v>
      </c>
      <c r="C5" s="141">
        <v>0.51</v>
      </c>
      <c r="D5" s="142">
        <v>170</v>
      </c>
      <c r="E5" s="51">
        <f>C5*D5</f>
        <v>86.7</v>
      </c>
      <c r="G5" s="89">
        <v>170</v>
      </c>
      <c r="H5" s="73">
        <v>1</v>
      </c>
      <c r="J5" s="21">
        <v>25000</v>
      </c>
      <c r="L5" s="89">
        <v>25000</v>
      </c>
      <c r="M5" s="73">
        <v>39</v>
      </c>
    </row>
    <row r="6" spans="2:13" x14ac:dyDescent="0.25">
      <c r="B6" s="106">
        <v>2</v>
      </c>
      <c r="C6" s="141">
        <v>0.32</v>
      </c>
      <c r="D6" s="142">
        <v>181</v>
      </c>
      <c r="E6" s="51">
        <f t="shared" ref="E6:E64" si="0">C6*D6</f>
        <v>57.92</v>
      </c>
      <c r="G6" s="89">
        <v>25731.571428571428</v>
      </c>
      <c r="H6" s="73">
        <v>38</v>
      </c>
      <c r="J6" s="21">
        <v>50000</v>
      </c>
      <c r="L6" s="89">
        <v>50000</v>
      </c>
      <c r="M6" s="73">
        <v>11</v>
      </c>
    </row>
    <row r="7" spans="2:13" x14ac:dyDescent="0.25">
      <c r="B7" s="106">
        <v>3</v>
      </c>
      <c r="C7" s="141">
        <v>0.2</v>
      </c>
      <c r="D7" s="142">
        <v>203</v>
      </c>
      <c r="E7" s="51">
        <f t="shared" si="0"/>
        <v>40.6</v>
      </c>
      <c r="G7" s="89">
        <v>51293.142857142855</v>
      </c>
      <c r="H7" s="73">
        <v>11</v>
      </c>
      <c r="J7" s="21">
        <v>75000</v>
      </c>
      <c r="L7" s="89">
        <v>75000</v>
      </c>
      <c r="M7" s="73">
        <v>4</v>
      </c>
    </row>
    <row r="8" spans="2:13" x14ac:dyDescent="0.25">
      <c r="B8" s="106">
        <v>4</v>
      </c>
      <c r="C8" s="141">
        <v>0.22</v>
      </c>
      <c r="D8" s="142">
        <v>249</v>
      </c>
      <c r="E8" s="51">
        <f t="shared" si="0"/>
        <v>54.78</v>
      </c>
      <c r="G8" s="89">
        <v>76854.71428571429</v>
      </c>
      <c r="H8" s="73">
        <v>4</v>
      </c>
      <c r="J8" s="21">
        <v>100000</v>
      </c>
      <c r="L8" s="89">
        <v>100000</v>
      </c>
      <c r="M8" s="73">
        <v>2</v>
      </c>
    </row>
    <row r="9" spans="2:13" x14ac:dyDescent="0.25">
      <c r="B9" s="106">
        <v>5</v>
      </c>
      <c r="C9" s="141">
        <v>0.21</v>
      </c>
      <c r="D9" s="142">
        <v>476</v>
      </c>
      <c r="E9" s="51">
        <f t="shared" si="0"/>
        <v>99.96</v>
      </c>
      <c r="G9" s="89">
        <v>102416.28571428571</v>
      </c>
      <c r="H9" s="73">
        <v>2</v>
      </c>
      <c r="J9" s="21">
        <v>125000</v>
      </c>
      <c r="L9" s="89">
        <v>125000</v>
      </c>
      <c r="M9" s="73">
        <v>3</v>
      </c>
    </row>
    <row r="10" spans="2:13" x14ac:dyDescent="0.25">
      <c r="B10" s="106">
        <v>6</v>
      </c>
      <c r="C10" s="141">
        <v>0.21</v>
      </c>
      <c r="D10" s="142">
        <v>476</v>
      </c>
      <c r="E10" s="51">
        <f t="shared" si="0"/>
        <v>99.96</v>
      </c>
      <c r="G10" s="89">
        <v>127977.85714285713</v>
      </c>
      <c r="H10" s="73">
        <v>3</v>
      </c>
      <c r="J10" s="21">
        <v>150000</v>
      </c>
      <c r="L10" s="89">
        <v>150000</v>
      </c>
      <c r="M10" s="73">
        <v>0</v>
      </c>
    </row>
    <row r="11" spans="2:13" x14ac:dyDescent="0.25">
      <c r="B11" s="106">
        <v>7</v>
      </c>
      <c r="C11" s="141">
        <v>0.22</v>
      </c>
      <c r="D11" s="142">
        <v>635</v>
      </c>
      <c r="E11" s="51">
        <f t="shared" si="0"/>
        <v>139.69999999999999</v>
      </c>
      <c r="G11" s="89">
        <v>153539.42857142858</v>
      </c>
      <c r="H11" s="73">
        <v>0</v>
      </c>
      <c r="J11" s="21">
        <v>175000</v>
      </c>
      <c r="L11" s="89">
        <v>175000</v>
      </c>
      <c r="M11" s="73">
        <v>0</v>
      </c>
    </row>
    <row r="12" spans="2:13" ht="15.75" thickBot="1" x14ac:dyDescent="0.3">
      <c r="B12" s="106">
        <v>8</v>
      </c>
      <c r="C12" s="141">
        <v>0.34</v>
      </c>
      <c r="D12" s="142">
        <v>856</v>
      </c>
      <c r="E12" s="51">
        <f t="shared" si="0"/>
        <v>291.04000000000002</v>
      </c>
      <c r="G12" s="74" t="s">
        <v>929</v>
      </c>
      <c r="H12" s="74">
        <v>1</v>
      </c>
      <c r="L12" s="74" t="s">
        <v>929</v>
      </c>
      <c r="M12" s="74">
        <v>1</v>
      </c>
    </row>
    <row r="13" spans="2:13" x14ac:dyDescent="0.25">
      <c r="B13" s="106">
        <v>9</v>
      </c>
      <c r="C13" s="141">
        <v>0.26</v>
      </c>
      <c r="D13" s="142">
        <v>1062</v>
      </c>
      <c r="E13" s="51">
        <f t="shared" si="0"/>
        <v>276.12</v>
      </c>
    </row>
    <row r="14" spans="2:13" x14ac:dyDescent="0.25">
      <c r="B14" s="106">
        <v>10</v>
      </c>
      <c r="C14" s="141">
        <v>0.16550000000000001</v>
      </c>
      <c r="D14" s="142">
        <v>1110</v>
      </c>
      <c r="E14" s="51">
        <f t="shared" si="0"/>
        <v>183.70500000000001</v>
      </c>
      <c r="G14" s="163" t="s">
        <v>938</v>
      </c>
      <c r="H14" s="163"/>
      <c r="L14" s="163" t="s">
        <v>939</v>
      </c>
      <c r="M14" s="163"/>
    </row>
    <row r="15" spans="2:13" x14ac:dyDescent="0.25">
      <c r="B15" s="106">
        <v>11</v>
      </c>
      <c r="C15" s="141">
        <v>0.2</v>
      </c>
      <c r="D15" s="142">
        <v>1153</v>
      </c>
      <c r="E15" s="51">
        <f t="shared" si="0"/>
        <v>230.60000000000002</v>
      </c>
    </row>
    <row r="16" spans="2:13" x14ac:dyDescent="0.25">
      <c r="B16" s="106">
        <v>12</v>
      </c>
      <c r="C16" s="141">
        <v>0.36</v>
      </c>
      <c r="D16" s="142">
        <v>1392</v>
      </c>
      <c r="E16" s="51">
        <f t="shared" si="0"/>
        <v>501.12</v>
      </c>
    </row>
    <row r="17" spans="2:13" ht="15.75" thickBot="1" x14ac:dyDescent="0.3">
      <c r="B17" s="106">
        <v>13</v>
      </c>
      <c r="C17" s="141">
        <v>0.18</v>
      </c>
      <c r="D17" s="142">
        <v>1743</v>
      </c>
      <c r="E17" s="51">
        <f t="shared" si="0"/>
        <v>313.74</v>
      </c>
      <c r="G17" s="164" t="s">
        <v>940</v>
      </c>
      <c r="H17" s="164"/>
      <c r="L17" s="164" t="s">
        <v>940</v>
      </c>
      <c r="M17" s="164"/>
    </row>
    <row r="18" spans="2:13" x14ac:dyDescent="0.25">
      <c r="B18" s="106">
        <v>14</v>
      </c>
      <c r="C18" s="141">
        <v>0.2</v>
      </c>
      <c r="D18" s="142">
        <v>2307</v>
      </c>
      <c r="E18" s="51">
        <f t="shared" si="0"/>
        <v>461.40000000000003</v>
      </c>
      <c r="G18" s="75" t="s">
        <v>928</v>
      </c>
      <c r="H18" s="75" t="s">
        <v>344</v>
      </c>
      <c r="J18" t="s">
        <v>927</v>
      </c>
      <c r="L18" s="75" t="s">
        <v>927</v>
      </c>
      <c r="M18" s="75" t="s">
        <v>344</v>
      </c>
    </row>
    <row r="19" spans="2:13" x14ac:dyDescent="0.25">
      <c r="B19" s="106">
        <v>15</v>
      </c>
      <c r="C19" s="141">
        <v>0.05</v>
      </c>
      <c r="D19" s="142">
        <v>2534</v>
      </c>
      <c r="E19" s="51">
        <f t="shared" si="0"/>
        <v>126.7</v>
      </c>
      <c r="G19" s="89">
        <v>40.6</v>
      </c>
      <c r="H19" s="73">
        <v>1</v>
      </c>
      <c r="J19" s="21">
        <v>3000</v>
      </c>
      <c r="L19" s="89">
        <v>3000</v>
      </c>
      <c r="M19" s="73">
        <v>37</v>
      </c>
    </row>
    <row r="20" spans="2:13" x14ac:dyDescent="0.25">
      <c r="B20" s="106">
        <v>16</v>
      </c>
      <c r="C20" s="141">
        <v>0.28999999999999998</v>
      </c>
      <c r="D20" s="142">
        <v>2683</v>
      </c>
      <c r="E20" s="51">
        <f t="shared" si="0"/>
        <v>778.06999999999994</v>
      </c>
      <c r="G20" s="89">
        <v>3660.42</v>
      </c>
      <c r="H20" s="73">
        <v>39</v>
      </c>
      <c r="J20" s="21">
        <v>6000</v>
      </c>
      <c r="L20" s="89">
        <v>6000</v>
      </c>
      <c r="M20" s="73">
        <v>8</v>
      </c>
    </row>
    <row r="21" spans="2:13" x14ac:dyDescent="0.25">
      <c r="B21" s="106">
        <v>17</v>
      </c>
      <c r="C21" s="141">
        <v>0.1</v>
      </c>
      <c r="D21" s="142">
        <v>2780</v>
      </c>
      <c r="E21" s="51">
        <f t="shared" si="0"/>
        <v>278</v>
      </c>
      <c r="G21" s="89">
        <v>7280.2400000000007</v>
      </c>
      <c r="H21" s="73">
        <v>8</v>
      </c>
      <c r="J21" s="21">
        <v>9000</v>
      </c>
      <c r="L21" s="89">
        <v>9000</v>
      </c>
      <c r="M21" s="73">
        <v>5</v>
      </c>
    </row>
    <row r="22" spans="2:13" x14ac:dyDescent="0.25">
      <c r="B22" s="106">
        <v>18</v>
      </c>
      <c r="C22" s="141">
        <v>0.37</v>
      </c>
      <c r="D22" s="142">
        <v>3272</v>
      </c>
      <c r="E22" s="51">
        <f t="shared" si="0"/>
        <v>1210.6399999999999</v>
      </c>
      <c r="G22" s="89">
        <v>10900.060000000001</v>
      </c>
      <c r="H22" s="73">
        <v>3</v>
      </c>
      <c r="J22" s="21">
        <v>12000</v>
      </c>
      <c r="L22" s="89">
        <v>12000</v>
      </c>
      <c r="M22" s="73">
        <v>3</v>
      </c>
    </row>
    <row r="23" spans="2:13" x14ac:dyDescent="0.25">
      <c r="B23" s="106">
        <v>19</v>
      </c>
      <c r="C23" s="141">
        <v>0.6</v>
      </c>
      <c r="D23" s="142">
        <v>3864</v>
      </c>
      <c r="E23" s="51">
        <f t="shared" si="0"/>
        <v>2318.4</v>
      </c>
      <c r="G23" s="89">
        <v>14519.880000000001</v>
      </c>
      <c r="H23" s="73">
        <v>5</v>
      </c>
      <c r="J23" s="21">
        <v>15000</v>
      </c>
      <c r="L23" s="89">
        <v>15000</v>
      </c>
      <c r="M23" s="73">
        <v>3</v>
      </c>
    </row>
    <row r="24" spans="2:13" x14ac:dyDescent="0.25">
      <c r="B24" s="106">
        <v>20</v>
      </c>
      <c r="C24" s="141">
        <v>0.24</v>
      </c>
      <c r="D24" s="142">
        <v>3988</v>
      </c>
      <c r="E24" s="51">
        <f t="shared" si="0"/>
        <v>957.12</v>
      </c>
      <c r="G24" s="89">
        <v>18139.7</v>
      </c>
      <c r="H24" s="73">
        <v>2</v>
      </c>
      <c r="J24" s="21">
        <v>18000</v>
      </c>
      <c r="L24" s="89">
        <v>18000</v>
      </c>
      <c r="M24" s="73">
        <v>2</v>
      </c>
    </row>
    <row r="25" spans="2:13" x14ac:dyDescent="0.25">
      <c r="B25" s="106">
        <v>21</v>
      </c>
      <c r="C25" s="141">
        <v>0.09</v>
      </c>
      <c r="D25" s="142">
        <v>4072</v>
      </c>
      <c r="E25" s="51">
        <f t="shared" si="0"/>
        <v>366.47999999999996</v>
      </c>
      <c r="G25" s="89">
        <v>21759.52</v>
      </c>
      <c r="H25" s="73">
        <v>0</v>
      </c>
      <c r="J25" s="21">
        <v>21000</v>
      </c>
      <c r="L25" s="89">
        <v>21000</v>
      </c>
      <c r="M25" s="73">
        <v>0</v>
      </c>
    </row>
    <row r="26" spans="2:13" ht="15.75" thickBot="1" x14ac:dyDescent="0.3">
      <c r="B26" s="106">
        <v>22</v>
      </c>
      <c r="C26" s="141">
        <v>0.5</v>
      </c>
      <c r="D26" s="142">
        <v>4190</v>
      </c>
      <c r="E26" s="51">
        <f t="shared" si="0"/>
        <v>2095</v>
      </c>
      <c r="G26" s="91" t="s">
        <v>929</v>
      </c>
      <c r="H26" s="74">
        <v>2</v>
      </c>
      <c r="L26" s="74" t="s">
        <v>929</v>
      </c>
      <c r="M26" s="74">
        <v>2</v>
      </c>
    </row>
    <row r="27" spans="2:13" x14ac:dyDescent="0.25">
      <c r="B27" s="106">
        <v>23</v>
      </c>
      <c r="C27" s="141">
        <v>0.17</v>
      </c>
      <c r="D27" s="142">
        <v>4219</v>
      </c>
      <c r="E27" s="51">
        <f t="shared" si="0"/>
        <v>717.23</v>
      </c>
    </row>
    <row r="28" spans="2:13" x14ac:dyDescent="0.25">
      <c r="B28" s="106">
        <v>24</v>
      </c>
      <c r="C28" s="141">
        <v>0.32</v>
      </c>
      <c r="D28" s="142">
        <v>4711</v>
      </c>
      <c r="E28" s="51">
        <f t="shared" si="0"/>
        <v>1507.52</v>
      </c>
      <c r="G28" s="163" t="s">
        <v>938</v>
      </c>
      <c r="H28" s="163"/>
      <c r="L28" s="163" t="s">
        <v>939</v>
      </c>
      <c r="M28" s="163"/>
    </row>
    <row r="29" spans="2:13" x14ac:dyDescent="0.25">
      <c r="B29" s="106">
        <v>25</v>
      </c>
      <c r="C29" s="141">
        <v>0.15</v>
      </c>
      <c r="D29" s="142">
        <v>4824</v>
      </c>
      <c r="E29" s="51">
        <f t="shared" si="0"/>
        <v>723.6</v>
      </c>
    </row>
    <row r="30" spans="2:13" x14ac:dyDescent="0.25">
      <c r="B30" s="106">
        <v>26</v>
      </c>
      <c r="C30" s="141">
        <v>0.1</v>
      </c>
      <c r="D30" s="142">
        <v>4878</v>
      </c>
      <c r="E30" s="51">
        <f t="shared" si="0"/>
        <v>487.8</v>
      </c>
    </row>
    <row r="31" spans="2:13" x14ac:dyDescent="0.25">
      <c r="B31" s="106">
        <v>27</v>
      </c>
      <c r="C31" s="141">
        <v>0.13</v>
      </c>
      <c r="D31" s="142">
        <v>5157</v>
      </c>
      <c r="E31" s="51">
        <f t="shared" si="0"/>
        <v>670.41</v>
      </c>
    </row>
    <row r="32" spans="2:13" x14ac:dyDescent="0.25">
      <c r="B32" s="106">
        <v>28</v>
      </c>
      <c r="C32" s="141">
        <v>0.22</v>
      </c>
      <c r="D32" s="142">
        <v>5552</v>
      </c>
      <c r="E32" s="51">
        <f t="shared" si="0"/>
        <v>1221.44</v>
      </c>
    </row>
    <row r="33" spans="2:5" x14ac:dyDescent="0.25">
      <c r="B33" s="106">
        <v>29</v>
      </c>
      <c r="C33" s="141">
        <v>0.17</v>
      </c>
      <c r="D33" s="142">
        <v>5876</v>
      </c>
      <c r="E33" s="51">
        <f t="shared" si="0"/>
        <v>998.92000000000007</v>
      </c>
    </row>
    <row r="34" spans="2:5" x14ac:dyDescent="0.25">
      <c r="B34" s="106">
        <v>30</v>
      </c>
      <c r="C34" s="141">
        <v>0.19</v>
      </c>
      <c r="D34" s="142">
        <v>5888</v>
      </c>
      <c r="E34" s="51">
        <f t="shared" si="0"/>
        <v>1118.72</v>
      </c>
    </row>
    <row r="35" spans="2:5" x14ac:dyDescent="0.25">
      <c r="B35" s="106">
        <v>31</v>
      </c>
      <c r="C35" s="141">
        <v>0.06</v>
      </c>
      <c r="D35" s="142">
        <v>7632</v>
      </c>
      <c r="E35" s="51">
        <f t="shared" si="0"/>
        <v>457.91999999999996</v>
      </c>
    </row>
    <row r="36" spans="2:5" x14ac:dyDescent="0.25">
      <c r="B36" s="106">
        <v>32</v>
      </c>
      <c r="C36" s="141">
        <v>0.23</v>
      </c>
      <c r="D36" s="142">
        <v>8058</v>
      </c>
      <c r="E36" s="51">
        <f t="shared" si="0"/>
        <v>1853.3400000000001</v>
      </c>
    </row>
    <row r="37" spans="2:5" x14ac:dyDescent="0.25">
      <c r="B37" s="106">
        <v>33</v>
      </c>
      <c r="C37" s="141">
        <v>0.23</v>
      </c>
      <c r="D37" s="142">
        <v>12056</v>
      </c>
      <c r="E37" s="51">
        <f t="shared" si="0"/>
        <v>2772.88</v>
      </c>
    </row>
    <row r="38" spans="2:5" x14ac:dyDescent="0.25">
      <c r="B38" s="106">
        <v>34</v>
      </c>
      <c r="C38" s="141">
        <v>0.14000000000000001</v>
      </c>
      <c r="D38" s="142">
        <v>12981</v>
      </c>
      <c r="E38" s="51">
        <f t="shared" si="0"/>
        <v>1817.3400000000001</v>
      </c>
    </row>
    <row r="39" spans="2:5" x14ac:dyDescent="0.25">
      <c r="B39" s="106">
        <v>35</v>
      </c>
      <c r="C39" s="141">
        <v>0.22</v>
      </c>
      <c r="D39" s="142">
        <v>13406</v>
      </c>
      <c r="E39" s="51">
        <f t="shared" si="0"/>
        <v>2949.32</v>
      </c>
    </row>
    <row r="40" spans="2:5" x14ac:dyDescent="0.25">
      <c r="B40" s="106">
        <v>36</v>
      </c>
      <c r="C40" s="141">
        <v>0.14000000000000001</v>
      </c>
      <c r="D40" s="142">
        <v>15882</v>
      </c>
      <c r="E40" s="51">
        <f t="shared" si="0"/>
        <v>2223.48</v>
      </c>
    </row>
    <row r="41" spans="2:5" x14ac:dyDescent="0.25">
      <c r="B41" s="106">
        <v>37</v>
      </c>
      <c r="C41" s="141">
        <v>0.28000000000000003</v>
      </c>
      <c r="D41" s="142">
        <v>16343</v>
      </c>
      <c r="E41" s="51">
        <f t="shared" si="0"/>
        <v>4576.0400000000009</v>
      </c>
    </row>
    <row r="42" spans="2:5" x14ac:dyDescent="0.25">
      <c r="B42" s="106">
        <v>38</v>
      </c>
      <c r="C42" s="141">
        <v>0.27</v>
      </c>
      <c r="D42" s="142">
        <v>19985</v>
      </c>
      <c r="E42" s="51">
        <f t="shared" si="0"/>
        <v>5395.9500000000007</v>
      </c>
    </row>
    <row r="43" spans="2:5" x14ac:dyDescent="0.25">
      <c r="B43" s="106">
        <v>39</v>
      </c>
      <c r="C43" s="141">
        <v>0.03</v>
      </c>
      <c r="D43" s="142">
        <v>20160</v>
      </c>
      <c r="E43" s="51">
        <f t="shared" si="0"/>
        <v>604.79999999999995</v>
      </c>
    </row>
    <row r="44" spans="2:5" x14ac:dyDescent="0.25">
      <c r="B44" s="106">
        <v>40</v>
      </c>
      <c r="C44" s="141">
        <v>0.46</v>
      </c>
      <c r="D44" s="142">
        <v>26616</v>
      </c>
      <c r="E44" s="51">
        <f t="shared" si="0"/>
        <v>12243.36</v>
      </c>
    </row>
    <row r="45" spans="2:5" x14ac:dyDescent="0.25">
      <c r="B45" s="106">
        <v>41</v>
      </c>
      <c r="C45" s="141">
        <v>0.26</v>
      </c>
      <c r="D45" s="142">
        <v>28018</v>
      </c>
      <c r="E45" s="51">
        <f t="shared" si="0"/>
        <v>7284.68</v>
      </c>
    </row>
    <row r="46" spans="2:5" x14ac:dyDescent="0.25">
      <c r="B46" s="106">
        <v>42</v>
      </c>
      <c r="C46" s="141">
        <v>0.11</v>
      </c>
      <c r="D46" s="142">
        <v>28950</v>
      </c>
      <c r="E46" s="51">
        <f t="shared" si="0"/>
        <v>3184.5</v>
      </c>
    </row>
    <row r="47" spans="2:5" x14ac:dyDescent="0.25">
      <c r="B47" s="106">
        <v>43</v>
      </c>
      <c r="C47" s="141">
        <v>0.18</v>
      </c>
      <c r="D47" s="142">
        <v>29646</v>
      </c>
      <c r="E47" s="51">
        <f t="shared" si="0"/>
        <v>5336.28</v>
      </c>
    </row>
    <row r="48" spans="2:5" x14ac:dyDescent="0.25">
      <c r="B48" s="106">
        <v>44</v>
      </c>
      <c r="C48" s="141">
        <v>0.37</v>
      </c>
      <c r="D48" s="142">
        <v>31019</v>
      </c>
      <c r="E48" s="51">
        <f t="shared" si="0"/>
        <v>11477.03</v>
      </c>
    </row>
    <row r="49" spans="2:5" x14ac:dyDescent="0.25">
      <c r="B49" s="106">
        <v>45</v>
      </c>
      <c r="C49" s="141">
        <v>0.2</v>
      </c>
      <c r="D49" s="142">
        <v>31305</v>
      </c>
      <c r="E49" s="51">
        <f t="shared" si="0"/>
        <v>6261</v>
      </c>
    </row>
    <row r="50" spans="2:5" x14ac:dyDescent="0.25">
      <c r="B50" s="106">
        <v>46</v>
      </c>
      <c r="C50" s="141">
        <v>0.21</v>
      </c>
      <c r="D50" s="142">
        <v>34769</v>
      </c>
      <c r="E50" s="51">
        <f t="shared" si="0"/>
        <v>7301.49</v>
      </c>
    </row>
    <row r="51" spans="2:5" x14ac:dyDescent="0.25">
      <c r="B51" s="106">
        <v>47</v>
      </c>
      <c r="C51" s="141">
        <v>0.1</v>
      </c>
      <c r="D51" s="142">
        <v>34817</v>
      </c>
      <c r="E51" s="51">
        <f t="shared" si="0"/>
        <v>3481.7000000000003</v>
      </c>
    </row>
    <row r="52" spans="2:5" x14ac:dyDescent="0.25">
      <c r="B52" s="106">
        <v>48</v>
      </c>
      <c r="C52" s="141">
        <v>0.14000000000000001</v>
      </c>
      <c r="D52" s="142">
        <v>38609</v>
      </c>
      <c r="E52" s="51">
        <f t="shared" si="0"/>
        <v>5405.26</v>
      </c>
    </row>
    <row r="53" spans="2:5" x14ac:dyDescent="0.25">
      <c r="B53" s="106">
        <v>49</v>
      </c>
      <c r="C53" s="141">
        <v>0.09</v>
      </c>
      <c r="D53" s="142">
        <v>38923</v>
      </c>
      <c r="E53" s="51">
        <f t="shared" si="0"/>
        <v>3503.0699999999997</v>
      </c>
    </row>
    <row r="54" spans="2:5" x14ac:dyDescent="0.25">
      <c r="B54" s="106">
        <v>50</v>
      </c>
      <c r="C54" s="141">
        <v>0.16</v>
      </c>
      <c r="D54" s="142">
        <v>40536</v>
      </c>
      <c r="E54" s="51">
        <f t="shared" si="0"/>
        <v>6485.76</v>
      </c>
    </row>
    <row r="55" spans="2:5" x14ac:dyDescent="0.25">
      <c r="B55" s="106">
        <v>51</v>
      </c>
      <c r="C55" s="141">
        <v>0.22</v>
      </c>
      <c r="D55" s="142">
        <v>54851</v>
      </c>
      <c r="E55" s="51">
        <f t="shared" si="0"/>
        <v>12067.22</v>
      </c>
    </row>
    <row r="56" spans="2:5" x14ac:dyDescent="0.25">
      <c r="B56" s="106">
        <v>52</v>
      </c>
      <c r="C56" s="141">
        <v>0.21</v>
      </c>
      <c r="D56" s="142">
        <v>54861</v>
      </c>
      <c r="E56" s="51">
        <f t="shared" si="0"/>
        <v>11520.81</v>
      </c>
    </row>
    <row r="57" spans="2:5" x14ac:dyDescent="0.25">
      <c r="B57" s="106">
        <v>53</v>
      </c>
      <c r="C57" s="141">
        <v>0.17</v>
      </c>
      <c r="D57" s="142">
        <v>58063</v>
      </c>
      <c r="E57" s="51">
        <f t="shared" si="0"/>
        <v>9870.7100000000009</v>
      </c>
    </row>
    <row r="58" spans="2:5" x14ac:dyDescent="0.25">
      <c r="B58" s="106">
        <v>54</v>
      </c>
      <c r="C58" s="141">
        <v>0.11</v>
      </c>
      <c r="D58" s="142">
        <v>62862</v>
      </c>
      <c r="E58" s="51">
        <f t="shared" si="0"/>
        <v>6914.82</v>
      </c>
    </row>
    <row r="59" spans="2:5" x14ac:dyDescent="0.25">
      <c r="B59" s="106">
        <v>55</v>
      </c>
      <c r="C59" s="141">
        <v>7.0000000000000007E-2</v>
      </c>
      <c r="D59" s="142">
        <v>78574</v>
      </c>
      <c r="E59" s="51">
        <f t="shared" si="0"/>
        <v>5500.18</v>
      </c>
    </row>
    <row r="60" spans="2:5" x14ac:dyDescent="0.25">
      <c r="B60" s="106">
        <v>56</v>
      </c>
      <c r="C60" s="141">
        <v>0.14000000000000001</v>
      </c>
      <c r="D60" s="142">
        <v>92776</v>
      </c>
      <c r="E60" s="51">
        <f t="shared" si="0"/>
        <v>12988.640000000001</v>
      </c>
    </row>
    <row r="61" spans="2:5" x14ac:dyDescent="0.25">
      <c r="B61" s="106">
        <v>57</v>
      </c>
      <c r="C61" s="141">
        <v>0.15</v>
      </c>
      <c r="D61" s="142">
        <v>112837</v>
      </c>
      <c r="E61" s="51">
        <f t="shared" si="0"/>
        <v>16925.55</v>
      </c>
    </row>
    <row r="62" spans="2:5" x14ac:dyDescent="0.25">
      <c r="B62" s="106">
        <v>58</v>
      </c>
      <c r="C62" s="141">
        <v>0.13</v>
      </c>
      <c r="D62" s="142">
        <v>115999</v>
      </c>
      <c r="E62" s="51">
        <f t="shared" si="0"/>
        <v>15079.87</v>
      </c>
    </row>
    <row r="63" spans="2:5" x14ac:dyDescent="0.25">
      <c r="B63" s="106">
        <v>59</v>
      </c>
      <c r="C63" s="141">
        <v>0.21</v>
      </c>
      <c r="D63" s="142">
        <v>120854</v>
      </c>
      <c r="E63" s="51">
        <f t="shared" si="0"/>
        <v>25379.34</v>
      </c>
    </row>
    <row r="64" spans="2:5" x14ac:dyDescent="0.25">
      <c r="B64" s="106">
        <v>60</v>
      </c>
      <c r="C64" s="141">
        <v>0.14000000000000001</v>
      </c>
      <c r="D64" s="142">
        <v>179101</v>
      </c>
      <c r="E64" s="51">
        <f t="shared" si="0"/>
        <v>25074.140000000003</v>
      </c>
    </row>
  </sheetData>
  <sortState ref="L19:L25">
    <sortCondition ref="L19"/>
  </sortState>
  <mergeCells count="8">
    <mergeCell ref="G28:H28"/>
    <mergeCell ref="L28:M28"/>
    <mergeCell ref="G3:H3"/>
    <mergeCell ref="G14:H14"/>
    <mergeCell ref="L14:M14"/>
    <mergeCell ref="L3:M3"/>
    <mergeCell ref="G17:H17"/>
    <mergeCell ref="L17:M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6"/>
  <sheetViews>
    <sheetView workbookViewId="0">
      <selection activeCell="J11" sqref="J11"/>
    </sheetView>
  </sheetViews>
  <sheetFormatPr defaultColWidth="8.85546875" defaultRowHeight="15" x14ac:dyDescent="0.25"/>
  <cols>
    <col min="2" max="7" width="12.7109375" customWidth="1"/>
    <col min="9" max="9" width="8.85546875" style="92"/>
  </cols>
  <sheetData>
    <row r="2" spans="2:10" x14ac:dyDescent="0.25">
      <c r="B2" s="1" t="s">
        <v>370</v>
      </c>
      <c r="C2" s="52"/>
      <c r="D2" s="52"/>
      <c r="E2" s="52"/>
      <c r="F2" s="52"/>
      <c r="G2" s="52"/>
    </row>
    <row r="3" spans="2:10" x14ac:dyDescent="0.25">
      <c r="B3" s="52"/>
      <c r="C3" s="52"/>
      <c r="D3" s="52"/>
      <c r="E3" s="52"/>
      <c r="F3" s="52"/>
      <c r="G3" s="52"/>
    </row>
    <row r="4" spans="2:10" ht="39.75" thickBot="1" x14ac:dyDescent="0.3">
      <c r="B4" s="143" t="s">
        <v>371</v>
      </c>
      <c r="C4" s="107" t="s">
        <v>372</v>
      </c>
      <c r="D4" s="144" t="s">
        <v>373</v>
      </c>
      <c r="E4" s="144" t="s">
        <v>374</v>
      </c>
      <c r="F4" s="145" t="s">
        <v>375</v>
      </c>
      <c r="G4" s="144" t="s">
        <v>376</v>
      </c>
    </row>
    <row r="5" spans="2:10" ht="15.75" thickTop="1" x14ac:dyDescent="0.25">
      <c r="B5" s="146">
        <v>8</v>
      </c>
      <c r="C5" s="147" t="s">
        <v>377</v>
      </c>
      <c r="D5" s="147" t="s">
        <v>378</v>
      </c>
      <c r="E5" s="147" t="s">
        <v>379</v>
      </c>
      <c r="F5" s="146">
        <v>15</v>
      </c>
      <c r="G5" s="146">
        <v>14</v>
      </c>
      <c r="I5" s="92" t="s">
        <v>941</v>
      </c>
      <c r="J5">
        <f>PERCENTILE(F5:F335,0.1)</f>
        <v>-20</v>
      </c>
    </row>
    <row r="6" spans="2:10" x14ac:dyDescent="0.25">
      <c r="B6" s="146">
        <v>16</v>
      </c>
      <c r="C6" s="147" t="s">
        <v>380</v>
      </c>
      <c r="D6" s="147" t="s">
        <v>381</v>
      </c>
      <c r="E6" s="147" t="s">
        <v>382</v>
      </c>
      <c r="F6" s="146">
        <v>-6</v>
      </c>
      <c r="G6" s="146">
        <v>6</v>
      </c>
    </row>
    <row r="7" spans="2:10" x14ac:dyDescent="0.25">
      <c r="B7" s="146">
        <v>22</v>
      </c>
      <c r="C7" s="147" t="s">
        <v>383</v>
      </c>
      <c r="D7" s="147" t="s">
        <v>384</v>
      </c>
      <c r="E7" s="147" t="s">
        <v>385</v>
      </c>
      <c r="F7" s="146">
        <v>-9</v>
      </c>
      <c r="G7" s="146">
        <v>11</v>
      </c>
      <c r="I7" s="92" t="s">
        <v>942</v>
      </c>
      <c r="J7">
        <f>PERCENTILE(F5:F335,0.9)</f>
        <v>23</v>
      </c>
    </row>
    <row r="8" spans="2:10" x14ac:dyDescent="0.25">
      <c r="B8" s="146">
        <v>24</v>
      </c>
      <c r="C8" s="147" t="s">
        <v>386</v>
      </c>
      <c r="D8" s="147" t="s">
        <v>387</v>
      </c>
      <c r="E8" s="147" t="s">
        <v>388</v>
      </c>
      <c r="F8" s="146">
        <v>-6</v>
      </c>
      <c r="G8" s="146">
        <v>9</v>
      </c>
    </row>
    <row r="9" spans="2:10" x14ac:dyDescent="0.25">
      <c r="B9" s="146">
        <v>28</v>
      </c>
      <c r="C9" s="147" t="s">
        <v>389</v>
      </c>
      <c r="D9" s="147" t="s">
        <v>390</v>
      </c>
      <c r="E9" s="147" t="s">
        <v>391</v>
      </c>
      <c r="F9" s="146">
        <v>5</v>
      </c>
      <c r="G9" s="146">
        <v>13</v>
      </c>
      <c r="I9" s="92" t="s">
        <v>943</v>
      </c>
      <c r="J9">
        <f>QUARTILE(F5:F335,1)</f>
        <v>-12</v>
      </c>
    </row>
    <row r="10" spans="2:10" x14ac:dyDescent="0.25">
      <c r="B10" s="146">
        <v>38</v>
      </c>
      <c r="C10" s="147" t="s">
        <v>389</v>
      </c>
      <c r="D10" s="147" t="s">
        <v>392</v>
      </c>
      <c r="E10" s="147" t="s">
        <v>393</v>
      </c>
      <c r="F10" s="146">
        <v>-22</v>
      </c>
      <c r="G10" s="146">
        <v>6</v>
      </c>
    </row>
    <row r="11" spans="2:10" x14ac:dyDescent="0.25">
      <c r="B11" s="146">
        <v>57</v>
      </c>
      <c r="C11" s="147" t="s">
        <v>394</v>
      </c>
      <c r="D11" s="147" t="s">
        <v>395</v>
      </c>
      <c r="E11" s="147" t="s">
        <v>396</v>
      </c>
      <c r="F11" s="146">
        <v>13</v>
      </c>
      <c r="G11" s="146">
        <v>12</v>
      </c>
      <c r="I11" s="92" t="s">
        <v>944</v>
      </c>
      <c r="J11">
        <f>QUARTILE(F5:F335,3)</f>
        <v>8</v>
      </c>
    </row>
    <row r="12" spans="2:10" x14ac:dyDescent="0.25">
      <c r="B12" s="146">
        <v>61</v>
      </c>
      <c r="C12" s="147" t="s">
        <v>380</v>
      </c>
      <c r="D12" s="147" t="s">
        <v>397</v>
      </c>
      <c r="E12" s="147" t="s">
        <v>398</v>
      </c>
      <c r="F12" s="146">
        <v>20</v>
      </c>
      <c r="G12" s="146">
        <v>11</v>
      </c>
    </row>
    <row r="13" spans="2:10" x14ac:dyDescent="0.25">
      <c r="B13" s="146">
        <v>64</v>
      </c>
      <c r="C13" s="147" t="s">
        <v>386</v>
      </c>
      <c r="D13" s="147" t="s">
        <v>399</v>
      </c>
      <c r="E13" s="147" t="s">
        <v>400</v>
      </c>
      <c r="F13" s="146">
        <v>-2</v>
      </c>
      <c r="G13" s="146">
        <v>10</v>
      </c>
    </row>
    <row r="14" spans="2:10" x14ac:dyDescent="0.25">
      <c r="B14" s="146">
        <v>66</v>
      </c>
      <c r="C14" s="147" t="s">
        <v>401</v>
      </c>
      <c r="D14" s="147" t="s">
        <v>402</v>
      </c>
      <c r="E14" s="147" t="s">
        <v>403</v>
      </c>
      <c r="F14" s="146">
        <v>-4</v>
      </c>
      <c r="G14" s="146">
        <v>9</v>
      </c>
    </row>
    <row r="15" spans="2:10" x14ac:dyDescent="0.25">
      <c r="B15" s="146">
        <v>68</v>
      </c>
      <c r="C15" s="147" t="s">
        <v>404</v>
      </c>
      <c r="D15" s="147" t="s">
        <v>405</v>
      </c>
      <c r="E15" s="147" t="s">
        <v>406</v>
      </c>
      <c r="F15" s="146">
        <v>-9</v>
      </c>
      <c r="G15" s="146">
        <v>7</v>
      </c>
    </row>
    <row r="16" spans="2:10" x14ac:dyDescent="0.25">
      <c r="B16" s="146">
        <v>74</v>
      </c>
      <c r="C16" s="147" t="s">
        <v>407</v>
      </c>
      <c r="D16" s="147" t="s">
        <v>408</v>
      </c>
      <c r="E16" s="147" t="s">
        <v>409</v>
      </c>
      <c r="F16" s="146">
        <v>-2</v>
      </c>
      <c r="G16" s="146">
        <v>18</v>
      </c>
    </row>
    <row r="17" spans="2:7" x14ac:dyDescent="0.25">
      <c r="B17" s="146">
        <v>101</v>
      </c>
      <c r="C17" s="147" t="s">
        <v>380</v>
      </c>
      <c r="D17" s="147" t="s">
        <v>410</v>
      </c>
      <c r="E17" s="147" t="s">
        <v>411</v>
      </c>
      <c r="F17" s="146">
        <v>15</v>
      </c>
      <c r="G17" s="146">
        <v>13</v>
      </c>
    </row>
    <row r="18" spans="2:7" x14ac:dyDescent="0.25">
      <c r="B18" s="146">
        <v>105</v>
      </c>
      <c r="C18" s="147" t="s">
        <v>412</v>
      </c>
      <c r="D18" s="147" t="s">
        <v>413</v>
      </c>
      <c r="E18" s="147" t="s">
        <v>414</v>
      </c>
      <c r="F18" s="146">
        <v>-9</v>
      </c>
      <c r="G18" s="146">
        <v>8</v>
      </c>
    </row>
    <row r="19" spans="2:7" x14ac:dyDescent="0.25">
      <c r="B19" s="146">
        <v>108</v>
      </c>
      <c r="C19" s="147" t="s">
        <v>389</v>
      </c>
      <c r="D19" s="147" t="s">
        <v>415</v>
      </c>
      <c r="E19" s="147" t="s">
        <v>416</v>
      </c>
      <c r="F19" s="146">
        <v>-17</v>
      </c>
      <c r="G19" s="146">
        <v>11</v>
      </c>
    </row>
    <row r="20" spans="2:7" x14ac:dyDescent="0.25">
      <c r="B20" s="146">
        <v>116</v>
      </c>
      <c r="C20" s="147" t="s">
        <v>380</v>
      </c>
      <c r="D20" s="147" t="s">
        <v>417</v>
      </c>
      <c r="E20" s="147" t="s">
        <v>418</v>
      </c>
      <c r="F20" s="146">
        <v>-1</v>
      </c>
      <c r="G20" s="146">
        <v>7</v>
      </c>
    </row>
    <row r="21" spans="2:7" x14ac:dyDescent="0.25">
      <c r="B21" s="146">
        <v>130</v>
      </c>
      <c r="C21" s="147" t="s">
        <v>419</v>
      </c>
      <c r="D21" s="147" t="s">
        <v>391</v>
      </c>
      <c r="E21" s="147" t="s">
        <v>420</v>
      </c>
      <c r="F21" s="146">
        <v>23</v>
      </c>
      <c r="G21" s="146">
        <v>7</v>
      </c>
    </row>
    <row r="22" spans="2:7" x14ac:dyDescent="0.25">
      <c r="B22" s="146">
        <v>147</v>
      </c>
      <c r="C22" s="147" t="s">
        <v>421</v>
      </c>
      <c r="D22" s="147" t="s">
        <v>422</v>
      </c>
      <c r="E22" s="147" t="s">
        <v>379</v>
      </c>
      <c r="F22" s="146">
        <v>-13</v>
      </c>
      <c r="G22" s="146">
        <v>23</v>
      </c>
    </row>
    <row r="23" spans="2:7" x14ac:dyDescent="0.25">
      <c r="B23" s="146">
        <v>151</v>
      </c>
      <c r="C23" s="147" t="s">
        <v>419</v>
      </c>
      <c r="D23" s="147" t="s">
        <v>423</v>
      </c>
      <c r="E23" s="147" t="s">
        <v>424</v>
      </c>
      <c r="F23" s="146">
        <v>25</v>
      </c>
      <c r="G23" s="146">
        <v>12</v>
      </c>
    </row>
    <row r="24" spans="2:7" x14ac:dyDescent="0.25">
      <c r="B24" s="146">
        <v>152</v>
      </c>
      <c r="C24" s="147" t="s">
        <v>380</v>
      </c>
      <c r="D24" s="147" t="s">
        <v>425</v>
      </c>
      <c r="E24" s="147" t="s">
        <v>426</v>
      </c>
      <c r="F24" s="146">
        <v>12</v>
      </c>
      <c r="G24" s="146">
        <v>21</v>
      </c>
    </row>
    <row r="25" spans="2:7" x14ac:dyDescent="0.25">
      <c r="B25" s="146">
        <v>365</v>
      </c>
      <c r="C25" s="147" t="s">
        <v>427</v>
      </c>
      <c r="D25" s="147" t="s">
        <v>428</v>
      </c>
      <c r="E25" s="147" t="s">
        <v>429</v>
      </c>
      <c r="F25" s="146">
        <v>-20</v>
      </c>
      <c r="G25" s="146">
        <v>9</v>
      </c>
    </row>
    <row r="26" spans="2:7" x14ac:dyDescent="0.25">
      <c r="B26" s="146">
        <v>371</v>
      </c>
      <c r="C26" s="147" t="s">
        <v>430</v>
      </c>
      <c r="D26" s="147" t="s">
        <v>431</v>
      </c>
      <c r="E26" s="147" t="s">
        <v>432</v>
      </c>
      <c r="F26" s="146">
        <v>-13</v>
      </c>
      <c r="G26" s="146">
        <v>7</v>
      </c>
    </row>
    <row r="27" spans="2:7" x14ac:dyDescent="0.25">
      <c r="B27" s="146">
        <v>373</v>
      </c>
      <c r="C27" s="147" t="s">
        <v>433</v>
      </c>
      <c r="D27" s="147" t="s">
        <v>434</v>
      </c>
      <c r="E27" s="147" t="s">
        <v>435</v>
      </c>
      <c r="F27" s="146">
        <v>25</v>
      </c>
      <c r="G27" s="146">
        <v>9</v>
      </c>
    </row>
    <row r="28" spans="2:7" x14ac:dyDescent="0.25">
      <c r="B28" s="146">
        <v>377</v>
      </c>
      <c r="C28" s="147" t="s">
        <v>436</v>
      </c>
      <c r="D28" s="147" t="s">
        <v>437</v>
      </c>
      <c r="E28" s="147" t="s">
        <v>438</v>
      </c>
      <c r="F28" s="146">
        <v>23</v>
      </c>
      <c r="G28" s="146">
        <v>11</v>
      </c>
    </row>
    <row r="29" spans="2:7" x14ac:dyDescent="0.25">
      <c r="B29" s="146">
        <v>409</v>
      </c>
      <c r="C29" s="147" t="s">
        <v>439</v>
      </c>
      <c r="D29" s="147" t="s">
        <v>440</v>
      </c>
      <c r="E29" s="147" t="s">
        <v>441</v>
      </c>
      <c r="F29" s="146">
        <v>29</v>
      </c>
      <c r="G29" s="146">
        <v>8</v>
      </c>
    </row>
    <row r="30" spans="2:7" x14ac:dyDescent="0.25">
      <c r="B30" s="146">
        <v>418</v>
      </c>
      <c r="C30" s="147" t="s">
        <v>442</v>
      </c>
      <c r="D30" s="147" t="s">
        <v>443</v>
      </c>
      <c r="E30" s="147" t="s">
        <v>444</v>
      </c>
      <c r="F30" s="146">
        <v>-8</v>
      </c>
      <c r="G30" s="146">
        <v>6</v>
      </c>
    </row>
    <row r="31" spans="2:7" x14ac:dyDescent="0.25">
      <c r="B31" s="146">
        <v>420</v>
      </c>
      <c r="C31" s="147" t="s">
        <v>442</v>
      </c>
      <c r="D31" s="147" t="s">
        <v>445</v>
      </c>
      <c r="E31" s="147" t="s">
        <v>446</v>
      </c>
      <c r="F31" s="146">
        <v>-3</v>
      </c>
      <c r="G31" s="146">
        <v>11</v>
      </c>
    </row>
    <row r="32" spans="2:7" x14ac:dyDescent="0.25">
      <c r="B32" s="146">
        <v>422</v>
      </c>
      <c r="C32" s="147" t="s">
        <v>442</v>
      </c>
      <c r="D32" s="147" t="s">
        <v>447</v>
      </c>
      <c r="E32" s="147" t="s">
        <v>448</v>
      </c>
      <c r="F32" s="146">
        <v>-18</v>
      </c>
      <c r="G32" s="146">
        <v>6</v>
      </c>
    </row>
    <row r="33" spans="2:7" x14ac:dyDescent="0.25">
      <c r="B33" s="146">
        <v>424</v>
      </c>
      <c r="C33" s="147" t="s">
        <v>442</v>
      </c>
      <c r="D33" s="147" t="s">
        <v>449</v>
      </c>
      <c r="E33" s="147" t="s">
        <v>450</v>
      </c>
      <c r="F33" s="146">
        <v>-21</v>
      </c>
      <c r="G33" s="146">
        <v>7</v>
      </c>
    </row>
    <row r="34" spans="2:7" x14ac:dyDescent="0.25">
      <c r="B34" s="146">
        <v>428</v>
      </c>
      <c r="C34" s="147" t="s">
        <v>442</v>
      </c>
      <c r="D34" s="147" t="s">
        <v>451</v>
      </c>
      <c r="E34" s="147" t="s">
        <v>452</v>
      </c>
      <c r="F34" s="146">
        <v>2</v>
      </c>
      <c r="G34" s="146">
        <v>17</v>
      </c>
    </row>
    <row r="35" spans="2:7" x14ac:dyDescent="0.25">
      <c r="B35" s="146">
        <v>438</v>
      </c>
      <c r="C35" s="147" t="s">
        <v>453</v>
      </c>
      <c r="D35" s="147" t="s">
        <v>454</v>
      </c>
      <c r="E35" s="147" t="s">
        <v>454</v>
      </c>
      <c r="F35" s="146">
        <v>0</v>
      </c>
      <c r="G35" s="146">
        <v>23</v>
      </c>
    </row>
    <row r="36" spans="2:7" x14ac:dyDescent="0.25">
      <c r="B36" s="146">
        <v>509</v>
      </c>
      <c r="C36" s="147" t="s">
        <v>455</v>
      </c>
      <c r="D36" s="147" t="s">
        <v>456</v>
      </c>
      <c r="E36" s="147" t="s">
        <v>457</v>
      </c>
      <c r="F36" s="146">
        <v>-29</v>
      </c>
      <c r="G36" s="146">
        <v>7</v>
      </c>
    </row>
    <row r="37" spans="2:7" x14ac:dyDescent="0.25">
      <c r="B37" s="146">
        <v>529</v>
      </c>
      <c r="C37" s="147" t="s">
        <v>458</v>
      </c>
      <c r="D37" s="147" t="s">
        <v>459</v>
      </c>
      <c r="E37" s="147" t="s">
        <v>460</v>
      </c>
      <c r="F37" s="146">
        <v>-20</v>
      </c>
      <c r="G37" s="146">
        <v>11</v>
      </c>
    </row>
    <row r="38" spans="2:7" x14ac:dyDescent="0.25">
      <c r="B38" s="146">
        <v>543</v>
      </c>
      <c r="C38" s="147" t="s">
        <v>401</v>
      </c>
      <c r="D38" s="147" t="s">
        <v>461</v>
      </c>
      <c r="E38" s="147" t="s">
        <v>462</v>
      </c>
      <c r="F38" s="146">
        <v>29</v>
      </c>
      <c r="G38" s="146">
        <v>19</v>
      </c>
    </row>
    <row r="39" spans="2:7" x14ac:dyDescent="0.25">
      <c r="B39" s="146">
        <v>547</v>
      </c>
      <c r="C39" s="147" t="s">
        <v>463</v>
      </c>
      <c r="D39" s="147" t="s">
        <v>464</v>
      </c>
      <c r="E39" s="147" t="s">
        <v>465</v>
      </c>
      <c r="F39" s="146">
        <v>-19</v>
      </c>
      <c r="G39" s="146">
        <v>10</v>
      </c>
    </row>
    <row r="40" spans="2:7" x14ac:dyDescent="0.25">
      <c r="B40" s="146">
        <v>660</v>
      </c>
      <c r="C40" s="147" t="s">
        <v>466</v>
      </c>
      <c r="D40" s="147" t="s">
        <v>467</v>
      </c>
      <c r="E40" s="147" t="s">
        <v>468</v>
      </c>
      <c r="F40" s="146">
        <v>-2</v>
      </c>
      <c r="G40" s="146">
        <v>6</v>
      </c>
    </row>
    <row r="41" spans="2:7" x14ac:dyDescent="0.25">
      <c r="B41" s="146">
        <v>665</v>
      </c>
      <c r="C41" s="147" t="s">
        <v>469</v>
      </c>
      <c r="D41" s="147" t="s">
        <v>470</v>
      </c>
      <c r="E41" s="147" t="s">
        <v>471</v>
      </c>
      <c r="F41" s="146">
        <v>2</v>
      </c>
      <c r="G41" s="146">
        <v>15</v>
      </c>
    </row>
    <row r="42" spans="2:7" x14ac:dyDescent="0.25">
      <c r="B42" s="146">
        <v>674</v>
      </c>
      <c r="C42" s="147" t="s">
        <v>466</v>
      </c>
      <c r="D42" s="147" t="s">
        <v>472</v>
      </c>
      <c r="E42" s="147" t="s">
        <v>473</v>
      </c>
      <c r="F42" s="146">
        <v>7</v>
      </c>
      <c r="G42" s="146">
        <v>12</v>
      </c>
    </row>
    <row r="43" spans="2:7" x14ac:dyDescent="0.25">
      <c r="B43" s="146">
        <v>675</v>
      </c>
      <c r="C43" s="147" t="s">
        <v>436</v>
      </c>
      <c r="D43" s="147" t="s">
        <v>470</v>
      </c>
      <c r="E43" s="147" t="s">
        <v>474</v>
      </c>
      <c r="F43" s="146">
        <v>63</v>
      </c>
      <c r="G43" s="146">
        <v>13</v>
      </c>
    </row>
    <row r="44" spans="2:7" x14ac:dyDescent="0.25">
      <c r="B44" s="146">
        <v>676</v>
      </c>
      <c r="C44" s="147" t="s">
        <v>466</v>
      </c>
      <c r="D44" s="147" t="s">
        <v>475</v>
      </c>
      <c r="E44" s="147" t="s">
        <v>476</v>
      </c>
      <c r="F44" s="146">
        <v>-6</v>
      </c>
      <c r="G44" s="146">
        <v>9</v>
      </c>
    </row>
    <row r="45" spans="2:7" x14ac:dyDescent="0.25">
      <c r="B45" s="146">
        <v>687</v>
      </c>
      <c r="C45" s="147" t="s">
        <v>477</v>
      </c>
      <c r="D45" s="147" t="s">
        <v>478</v>
      </c>
      <c r="E45" s="147" t="s">
        <v>479</v>
      </c>
      <c r="F45" s="146">
        <v>-9</v>
      </c>
      <c r="G45" s="146">
        <v>22</v>
      </c>
    </row>
    <row r="46" spans="2:7" x14ac:dyDescent="0.25">
      <c r="B46" s="146">
        <v>1005</v>
      </c>
      <c r="C46" s="147" t="s">
        <v>480</v>
      </c>
      <c r="D46" s="147" t="s">
        <v>481</v>
      </c>
      <c r="E46" s="147" t="s">
        <v>482</v>
      </c>
      <c r="F46" s="146">
        <v>30</v>
      </c>
      <c r="G46" s="146">
        <v>7</v>
      </c>
    </row>
    <row r="47" spans="2:7" x14ac:dyDescent="0.25">
      <c r="B47" s="146">
        <v>1007</v>
      </c>
      <c r="C47" s="147" t="s">
        <v>480</v>
      </c>
      <c r="D47" s="147" t="s">
        <v>483</v>
      </c>
      <c r="E47" s="147" t="s">
        <v>484</v>
      </c>
      <c r="F47" s="146">
        <v>41</v>
      </c>
      <c r="G47" s="146">
        <v>10</v>
      </c>
    </row>
    <row r="48" spans="2:7" x14ac:dyDescent="0.25">
      <c r="B48" s="146">
        <v>1009</v>
      </c>
      <c r="C48" s="147" t="s">
        <v>480</v>
      </c>
      <c r="D48" s="147" t="s">
        <v>485</v>
      </c>
      <c r="E48" s="147" t="s">
        <v>486</v>
      </c>
      <c r="F48" s="146">
        <v>7</v>
      </c>
      <c r="G48" s="146">
        <v>9</v>
      </c>
    </row>
    <row r="49" spans="2:7" x14ac:dyDescent="0.25">
      <c r="B49" s="146">
        <v>1013</v>
      </c>
      <c r="C49" s="147" t="s">
        <v>480</v>
      </c>
      <c r="D49" s="147" t="s">
        <v>487</v>
      </c>
      <c r="E49" s="147" t="s">
        <v>488</v>
      </c>
      <c r="F49" s="146">
        <v>-2</v>
      </c>
      <c r="G49" s="146">
        <v>12</v>
      </c>
    </row>
    <row r="50" spans="2:7" x14ac:dyDescent="0.25">
      <c r="B50" s="146">
        <v>1014</v>
      </c>
      <c r="C50" s="147" t="s">
        <v>489</v>
      </c>
      <c r="D50" s="147" t="s">
        <v>490</v>
      </c>
      <c r="E50" s="147" t="s">
        <v>446</v>
      </c>
      <c r="F50" s="146">
        <v>-5</v>
      </c>
      <c r="G50" s="146">
        <v>5</v>
      </c>
    </row>
    <row r="51" spans="2:7" x14ac:dyDescent="0.25">
      <c r="B51" s="146">
        <v>1015</v>
      </c>
      <c r="C51" s="147" t="s">
        <v>480</v>
      </c>
      <c r="D51" s="147" t="s">
        <v>402</v>
      </c>
      <c r="E51" s="147" t="s">
        <v>381</v>
      </c>
      <c r="F51" s="146">
        <v>-8</v>
      </c>
      <c r="G51" s="146">
        <v>10</v>
      </c>
    </row>
    <row r="52" spans="2:7" x14ac:dyDescent="0.25">
      <c r="B52" s="146">
        <v>1016</v>
      </c>
      <c r="C52" s="147" t="s">
        <v>491</v>
      </c>
      <c r="D52" s="147" t="s">
        <v>390</v>
      </c>
      <c r="E52" s="147" t="s">
        <v>492</v>
      </c>
      <c r="F52" s="146">
        <v>9</v>
      </c>
      <c r="G52" s="146">
        <v>8</v>
      </c>
    </row>
    <row r="53" spans="2:7" x14ac:dyDescent="0.25">
      <c r="B53" s="146">
        <v>1017</v>
      </c>
      <c r="C53" s="147" t="s">
        <v>480</v>
      </c>
      <c r="D53" s="147" t="s">
        <v>493</v>
      </c>
      <c r="E53" s="147" t="s">
        <v>494</v>
      </c>
      <c r="F53" s="146">
        <v>-4</v>
      </c>
      <c r="G53" s="146">
        <v>9</v>
      </c>
    </row>
    <row r="54" spans="2:7" x14ac:dyDescent="0.25">
      <c r="B54" s="146">
        <v>1021</v>
      </c>
      <c r="C54" s="147" t="s">
        <v>480</v>
      </c>
      <c r="D54" s="147" t="s">
        <v>398</v>
      </c>
      <c r="E54" s="147" t="s">
        <v>495</v>
      </c>
      <c r="F54" s="146">
        <v>-21</v>
      </c>
      <c r="G54" s="146">
        <v>11</v>
      </c>
    </row>
    <row r="55" spans="2:7" x14ac:dyDescent="0.25">
      <c r="B55" s="146">
        <v>1022</v>
      </c>
      <c r="C55" s="147" t="s">
        <v>496</v>
      </c>
      <c r="D55" s="147" t="s">
        <v>497</v>
      </c>
      <c r="E55" s="147" t="s">
        <v>498</v>
      </c>
      <c r="F55" s="146">
        <v>-8</v>
      </c>
      <c r="G55" s="146">
        <v>14</v>
      </c>
    </row>
    <row r="56" spans="2:7" x14ac:dyDescent="0.25">
      <c r="B56" s="146">
        <v>1023</v>
      </c>
      <c r="C56" s="147" t="s">
        <v>480</v>
      </c>
      <c r="D56" s="147" t="s">
        <v>499</v>
      </c>
      <c r="E56" s="147" t="s">
        <v>500</v>
      </c>
      <c r="F56" s="146">
        <v>-25</v>
      </c>
      <c r="G56" s="146">
        <v>10</v>
      </c>
    </row>
    <row r="57" spans="2:7" x14ac:dyDescent="0.25">
      <c r="B57" s="146">
        <v>1024</v>
      </c>
      <c r="C57" s="147" t="s">
        <v>501</v>
      </c>
      <c r="D57" s="147" t="s">
        <v>502</v>
      </c>
      <c r="E57" s="147" t="s">
        <v>503</v>
      </c>
      <c r="F57" s="146">
        <v>11</v>
      </c>
      <c r="G57" s="146">
        <v>9</v>
      </c>
    </row>
    <row r="58" spans="2:7" x14ac:dyDescent="0.25">
      <c r="B58" s="146">
        <v>1026</v>
      </c>
      <c r="C58" s="147" t="s">
        <v>501</v>
      </c>
      <c r="D58" s="147" t="s">
        <v>437</v>
      </c>
      <c r="E58" s="147" t="s">
        <v>504</v>
      </c>
      <c r="F58" s="146">
        <v>4</v>
      </c>
      <c r="G58" s="146">
        <v>11</v>
      </c>
    </row>
    <row r="59" spans="2:7" x14ac:dyDescent="0.25">
      <c r="B59" s="146">
        <v>1030</v>
      </c>
      <c r="C59" s="147" t="s">
        <v>501</v>
      </c>
      <c r="D59" s="147" t="s">
        <v>505</v>
      </c>
      <c r="E59" s="147" t="s">
        <v>506</v>
      </c>
      <c r="F59" s="146">
        <v>-9</v>
      </c>
      <c r="G59" s="146">
        <v>10</v>
      </c>
    </row>
    <row r="60" spans="2:7" x14ac:dyDescent="0.25">
      <c r="B60" s="146">
        <v>1032</v>
      </c>
      <c r="C60" s="147" t="s">
        <v>501</v>
      </c>
      <c r="D60" s="147" t="s">
        <v>451</v>
      </c>
      <c r="E60" s="147" t="s">
        <v>507</v>
      </c>
      <c r="F60" s="146">
        <v>158</v>
      </c>
      <c r="G60" s="146">
        <v>9</v>
      </c>
    </row>
    <row r="61" spans="2:7" x14ac:dyDescent="0.25">
      <c r="B61" s="146">
        <v>1035</v>
      </c>
      <c r="C61" s="147" t="s">
        <v>508</v>
      </c>
      <c r="D61" s="147" t="s">
        <v>509</v>
      </c>
      <c r="E61" s="147" t="s">
        <v>510</v>
      </c>
      <c r="F61" s="146">
        <v>-10</v>
      </c>
      <c r="G61" s="146">
        <v>10</v>
      </c>
    </row>
    <row r="62" spans="2:7" x14ac:dyDescent="0.25">
      <c r="B62" s="146">
        <v>1036</v>
      </c>
      <c r="C62" s="147" t="s">
        <v>501</v>
      </c>
      <c r="D62" s="147" t="s">
        <v>511</v>
      </c>
      <c r="E62" s="147" t="s">
        <v>512</v>
      </c>
      <c r="F62" s="146">
        <v>-13</v>
      </c>
      <c r="G62" s="146">
        <v>7</v>
      </c>
    </row>
    <row r="63" spans="2:7" x14ac:dyDescent="0.25">
      <c r="B63" s="146">
        <v>1038</v>
      </c>
      <c r="C63" s="147" t="s">
        <v>513</v>
      </c>
      <c r="D63" s="147" t="s">
        <v>514</v>
      </c>
      <c r="E63" s="147" t="s">
        <v>515</v>
      </c>
      <c r="F63" s="146">
        <v>-2</v>
      </c>
      <c r="G63" s="146">
        <v>7</v>
      </c>
    </row>
    <row r="64" spans="2:7" x14ac:dyDescent="0.25">
      <c r="B64" s="146">
        <v>1041</v>
      </c>
      <c r="C64" s="147" t="s">
        <v>516</v>
      </c>
      <c r="D64" s="147" t="s">
        <v>517</v>
      </c>
      <c r="E64" s="147" t="s">
        <v>518</v>
      </c>
      <c r="F64" s="146">
        <v>-35</v>
      </c>
      <c r="G64" s="146">
        <v>7</v>
      </c>
    </row>
    <row r="65" spans="2:7" x14ac:dyDescent="0.25">
      <c r="B65" s="146">
        <v>1044</v>
      </c>
      <c r="C65" s="147" t="s">
        <v>513</v>
      </c>
      <c r="D65" s="147" t="s">
        <v>519</v>
      </c>
      <c r="E65" s="147" t="s">
        <v>520</v>
      </c>
      <c r="F65" s="146">
        <v>-23</v>
      </c>
      <c r="G65" s="146">
        <v>11</v>
      </c>
    </row>
    <row r="66" spans="2:7" x14ac:dyDescent="0.25">
      <c r="B66" s="146">
        <v>1048</v>
      </c>
      <c r="C66" s="147" t="s">
        <v>513</v>
      </c>
      <c r="D66" s="147" t="s">
        <v>521</v>
      </c>
      <c r="E66" s="147" t="s">
        <v>522</v>
      </c>
      <c r="F66" s="146">
        <v>-2</v>
      </c>
      <c r="G66" s="146">
        <v>14</v>
      </c>
    </row>
    <row r="67" spans="2:7" x14ac:dyDescent="0.25">
      <c r="B67" s="146">
        <v>1050</v>
      </c>
      <c r="C67" s="147" t="s">
        <v>523</v>
      </c>
      <c r="D67" s="147" t="s">
        <v>524</v>
      </c>
      <c r="E67" s="147" t="s">
        <v>525</v>
      </c>
      <c r="F67" s="146">
        <v>8</v>
      </c>
      <c r="G67" s="146">
        <v>12</v>
      </c>
    </row>
    <row r="68" spans="2:7" x14ac:dyDescent="0.25">
      <c r="B68" s="146">
        <v>1052</v>
      </c>
      <c r="C68" s="147" t="s">
        <v>523</v>
      </c>
      <c r="D68" s="147" t="s">
        <v>526</v>
      </c>
      <c r="E68" s="147" t="s">
        <v>527</v>
      </c>
      <c r="F68" s="146">
        <v>15</v>
      </c>
      <c r="G68" s="146">
        <v>10</v>
      </c>
    </row>
    <row r="69" spans="2:7" x14ac:dyDescent="0.25">
      <c r="B69" s="146">
        <v>1054</v>
      </c>
      <c r="C69" s="147" t="s">
        <v>523</v>
      </c>
      <c r="D69" s="147" t="s">
        <v>451</v>
      </c>
      <c r="E69" s="147" t="s">
        <v>528</v>
      </c>
      <c r="F69" s="146">
        <v>22</v>
      </c>
      <c r="G69" s="146">
        <v>10</v>
      </c>
    </row>
    <row r="70" spans="2:7" x14ac:dyDescent="0.25">
      <c r="B70" s="146">
        <v>1055</v>
      </c>
      <c r="C70" s="147" t="s">
        <v>529</v>
      </c>
      <c r="D70" s="147" t="s">
        <v>530</v>
      </c>
      <c r="E70" s="147" t="s">
        <v>531</v>
      </c>
      <c r="F70" s="146">
        <v>-2</v>
      </c>
      <c r="G70" s="146">
        <v>13</v>
      </c>
    </row>
    <row r="71" spans="2:7" x14ac:dyDescent="0.25">
      <c r="B71" s="146">
        <v>1060</v>
      </c>
      <c r="C71" s="147" t="s">
        <v>523</v>
      </c>
      <c r="D71" s="147" t="s">
        <v>532</v>
      </c>
      <c r="E71" s="147" t="s">
        <v>512</v>
      </c>
      <c r="F71" s="146">
        <v>-7</v>
      </c>
      <c r="G71" s="146">
        <v>9</v>
      </c>
    </row>
    <row r="72" spans="2:7" x14ac:dyDescent="0.25">
      <c r="B72" s="146">
        <v>1064</v>
      </c>
      <c r="C72" s="147" t="s">
        <v>404</v>
      </c>
      <c r="D72" s="147" t="s">
        <v>533</v>
      </c>
      <c r="E72" s="147" t="s">
        <v>534</v>
      </c>
      <c r="F72" s="146">
        <v>-1</v>
      </c>
      <c r="G72" s="146">
        <v>8</v>
      </c>
    </row>
    <row r="73" spans="2:7" x14ac:dyDescent="0.25">
      <c r="B73" s="146">
        <v>1066</v>
      </c>
      <c r="C73" s="147" t="s">
        <v>404</v>
      </c>
      <c r="D73" s="147" t="s">
        <v>535</v>
      </c>
      <c r="E73" s="147" t="s">
        <v>535</v>
      </c>
      <c r="F73" s="146">
        <v>0</v>
      </c>
      <c r="G73" s="146">
        <v>9</v>
      </c>
    </row>
    <row r="74" spans="2:7" x14ac:dyDescent="0.25">
      <c r="B74" s="146">
        <v>1068</v>
      </c>
      <c r="C74" s="147" t="s">
        <v>404</v>
      </c>
      <c r="D74" s="147" t="s">
        <v>451</v>
      </c>
      <c r="E74" s="147" t="s">
        <v>452</v>
      </c>
      <c r="F74" s="146">
        <v>2</v>
      </c>
      <c r="G74" s="146">
        <v>13</v>
      </c>
    </row>
    <row r="75" spans="2:7" x14ac:dyDescent="0.25">
      <c r="B75" s="146">
        <v>1070</v>
      </c>
      <c r="C75" s="147" t="s">
        <v>404</v>
      </c>
      <c r="D75" s="147" t="s">
        <v>536</v>
      </c>
      <c r="E75" s="147" t="s">
        <v>537</v>
      </c>
      <c r="F75" s="146">
        <v>-10</v>
      </c>
      <c r="G75" s="146">
        <v>6</v>
      </c>
    </row>
    <row r="76" spans="2:7" x14ac:dyDescent="0.25">
      <c r="B76" s="146">
        <v>1074</v>
      </c>
      <c r="C76" s="147" t="s">
        <v>404</v>
      </c>
      <c r="D76" s="147" t="s">
        <v>538</v>
      </c>
      <c r="E76" s="147" t="s">
        <v>539</v>
      </c>
      <c r="F76" s="146">
        <v>-14</v>
      </c>
      <c r="G76" s="146">
        <v>13</v>
      </c>
    </row>
    <row r="77" spans="2:7" x14ac:dyDescent="0.25">
      <c r="B77" s="146">
        <v>1077</v>
      </c>
      <c r="C77" s="147" t="s">
        <v>436</v>
      </c>
      <c r="D77" s="147" t="s">
        <v>540</v>
      </c>
      <c r="E77" s="147" t="s">
        <v>541</v>
      </c>
      <c r="F77" s="146">
        <v>80</v>
      </c>
      <c r="G77" s="146">
        <v>9</v>
      </c>
    </row>
    <row r="78" spans="2:7" x14ac:dyDescent="0.25">
      <c r="B78" s="146">
        <v>1078</v>
      </c>
      <c r="C78" s="147" t="s">
        <v>386</v>
      </c>
      <c r="D78" s="147" t="s">
        <v>542</v>
      </c>
      <c r="E78" s="147" t="s">
        <v>543</v>
      </c>
      <c r="F78" s="146">
        <v>-4</v>
      </c>
      <c r="G78" s="146">
        <v>6</v>
      </c>
    </row>
    <row r="79" spans="2:7" x14ac:dyDescent="0.25">
      <c r="B79" s="146">
        <v>1082</v>
      </c>
      <c r="C79" s="147" t="s">
        <v>386</v>
      </c>
      <c r="D79" s="147" t="s">
        <v>544</v>
      </c>
      <c r="E79" s="147" t="s">
        <v>545</v>
      </c>
      <c r="F79" s="146">
        <v>-2</v>
      </c>
      <c r="G79" s="146">
        <v>9</v>
      </c>
    </row>
    <row r="80" spans="2:7" x14ac:dyDescent="0.25">
      <c r="B80" s="146">
        <v>1084</v>
      </c>
      <c r="C80" s="147" t="s">
        <v>546</v>
      </c>
      <c r="D80" s="147" t="s">
        <v>424</v>
      </c>
      <c r="E80" s="147" t="s">
        <v>547</v>
      </c>
      <c r="F80" s="146">
        <v>-12</v>
      </c>
      <c r="G80" s="146">
        <v>9</v>
      </c>
    </row>
    <row r="81" spans="2:7" x14ac:dyDescent="0.25">
      <c r="B81" s="146">
        <v>1085</v>
      </c>
      <c r="C81" s="147" t="s">
        <v>389</v>
      </c>
      <c r="D81" s="147" t="s">
        <v>518</v>
      </c>
      <c r="E81" s="147" t="s">
        <v>548</v>
      </c>
      <c r="F81" s="146">
        <v>-2</v>
      </c>
      <c r="G81" s="146">
        <v>8</v>
      </c>
    </row>
    <row r="82" spans="2:7" x14ac:dyDescent="0.25">
      <c r="B82" s="146">
        <v>1086</v>
      </c>
      <c r="C82" s="147" t="s">
        <v>386</v>
      </c>
      <c r="D82" s="147" t="s">
        <v>452</v>
      </c>
      <c r="E82" s="147" t="s">
        <v>549</v>
      </c>
      <c r="F82" s="146">
        <v>13</v>
      </c>
      <c r="G82" s="146">
        <v>29</v>
      </c>
    </row>
    <row r="83" spans="2:7" x14ac:dyDescent="0.25">
      <c r="B83" s="146">
        <v>1088</v>
      </c>
      <c r="C83" s="147" t="s">
        <v>386</v>
      </c>
      <c r="D83" s="147" t="s">
        <v>550</v>
      </c>
      <c r="E83" s="147" t="s">
        <v>551</v>
      </c>
      <c r="F83" s="146">
        <v>-12</v>
      </c>
      <c r="G83" s="146">
        <v>12</v>
      </c>
    </row>
    <row r="84" spans="2:7" x14ac:dyDescent="0.25">
      <c r="B84" s="146">
        <v>1091</v>
      </c>
      <c r="C84" s="147" t="s">
        <v>508</v>
      </c>
      <c r="D84" s="147" t="s">
        <v>552</v>
      </c>
      <c r="E84" s="147" t="s">
        <v>390</v>
      </c>
      <c r="F84" s="146">
        <v>1</v>
      </c>
      <c r="G84" s="146">
        <v>10</v>
      </c>
    </row>
    <row r="85" spans="2:7" x14ac:dyDescent="0.25">
      <c r="B85" s="146">
        <v>1092</v>
      </c>
      <c r="C85" s="147" t="s">
        <v>386</v>
      </c>
      <c r="D85" s="147" t="s">
        <v>553</v>
      </c>
      <c r="E85" s="147" t="s">
        <v>554</v>
      </c>
      <c r="F85" s="146">
        <v>-11</v>
      </c>
      <c r="G85" s="146">
        <v>9</v>
      </c>
    </row>
    <row r="86" spans="2:7" x14ac:dyDescent="0.25">
      <c r="B86" s="146">
        <v>1118</v>
      </c>
      <c r="C86" s="147" t="s">
        <v>389</v>
      </c>
      <c r="D86" s="147" t="s">
        <v>555</v>
      </c>
      <c r="E86" s="147" t="s">
        <v>556</v>
      </c>
      <c r="F86" s="146">
        <v>-3</v>
      </c>
      <c r="G86" s="146">
        <v>15</v>
      </c>
    </row>
    <row r="87" spans="2:7" x14ac:dyDescent="0.25">
      <c r="B87" s="146">
        <v>1122</v>
      </c>
      <c r="C87" s="147" t="s">
        <v>557</v>
      </c>
      <c r="D87" s="147" t="s">
        <v>558</v>
      </c>
      <c r="E87" s="147" t="s">
        <v>559</v>
      </c>
      <c r="F87" s="146">
        <v>-3</v>
      </c>
      <c r="G87" s="146">
        <v>10</v>
      </c>
    </row>
    <row r="88" spans="2:7" x14ac:dyDescent="0.25">
      <c r="B88" s="146">
        <v>1136</v>
      </c>
      <c r="C88" s="147" t="s">
        <v>560</v>
      </c>
      <c r="D88" s="147" t="s">
        <v>561</v>
      </c>
      <c r="E88" s="147" t="s">
        <v>562</v>
      </c>
      <c r="F88" s="146">
        <v>-19</v>
      </c>
      <c r="G88" s="146">
        <v>13</v>
      </c>
    </row>
    <row r="89" spans="2:7" x14ac:dyDescent="0.25">
      <c r="B89" s="146">
        <v>1140</v>
      </c>
      <c r="C89" s="147" t="s">
        <v>563</v>
      </c>
      <c r="D89" s="147" t="s">
        <v>564</v>
      </c>
      <c r="E89" s="147" t="s">
        <v>565</v>
      </c>
      <c r="F89" s="146">
        <v>6</v>
      </c>
      <c r="G89" s="146">
        <v>39</v>
      </c>
    </row>
    <row r="90" spans="2:7" x14ac:dyDescent="0.25">
      <c r="B90" s="146">
        <v>1148</v>
      </c>
      <c r="C90" s="147" t="s">
        <v>389</v>
      </c>
      <c r="D90" s="147" t="s">
        <v>514</v>
      </c>
      <c r="E90" s="147" t="s">
        <v>566</v>
      </c>
      <c r="F90" s="146">
        <v>-1</v>
      </c>
      <c r="G90" s="146">
        <v>13</v>
      </c>
    </row>
    <row r="91" spans="2:7" x14ac:dyDescent="0.25">
      <c r="B91" s="146">
        <v>1159</v>
      </c>
      <c r="C91" s="147" t="s">
        <v>567</v>
      </c>
      <c r="D91" s="147" t="s">
        <v>568</v>
      </c>
      <c r="E91" s="147" t="s">
        <v>569</v>
      </c>
      <c r="F91" s="146">
        <v>-23</v>
      </c>
      <c r="G91" s="146">
        <v>12</v>
      </c>
    </row>
    <row r="92" spans="2:7" x14ac:dyDescent="0.25">
      <c r="B92" s="146">
        <v>1162</v>
      </c>
      <c r="C92" s="147" t="s">
        <v>563</v>
      </c>
      <c r="D92" s="147" t="s">
        <v>509</v>
      </c>
      <c r="E92" s="147" t="s">
        <v>447</v>
      </c>
      <c r="F92" s="146">
        <v>44</v>
      </c>
      <c r="G92" s="146">
        <v>13</v>
      </c>
    </row>
    <row r="93" spans="2:7" x14ac:dyDescent="0.25">
      <c r="B93" s="146">
        <v>1164</v>
      </c>
      <c r="C93" s="147" t="s">
        <v>412</v>
      </c>
      <c r="D93" s="147" t="s">
        <v>470</v>
      </c>
      <c r="E93" s="147" t="s">
        <v>461</v>
      </c>
      <c r="F93" s="146">
        <v>-18</v>
      </c>
      <c r="G93" s="146">
        <v>12</v>
      </c>
    </row>
    <row r="94" spans="2:7" x14ac:dyDescent="0.25">
      <c r="B94" s="146">
        <v>1175</v>
      </c>
      <c r="C94" s="147" t="s">
        <v>412</v>
      </c>
      <c r="D94" s="147" t="s">
        <v>570</v>
      </c>
      <c r="E94" s="147" t="s">
        <v>571</v>
      </c>
      <c r="F94" s="146">
        <v>9</v>
      </c>
      <c r="G94" s="146">
        <v>7</v>
      </c>
    </row>
    <row r="95" spans="2:7" x14ac:dyDescent="0.25">
      <c r="B95" s="146">
        <v>1177</v>
      </c>
      <c r="C95" s="147" t="s">
        <v>433</v>
      </c>
      <c r="D95" s="147" t="s">
        <v>504</v>
      </c>
      <c r="E95" s="147" t="s">
        <v>572</v>
      </c>
      <c r="F95" s="146">
        <v>-6</v>
      </c>
      <c r="G95" s="146">
        <v>10</v>
      </c>
    </row>
    <row r="96" spans="2:7" x14ac:dyDescent="0.25">
      <c r="B96" s="146">
        <v>1186</v>
      </c>
      <c r="C96" s="147" t="s">
        <v>516</v>
      </c>
      <c r="D96" s="147" t="s">
        <v>573</v>
      </c>
      <c r="E96" s="147" t="s">
        <v>558</v>
      </c>
      <c r="F96" s="146">
        <v>-15</v>
      </c>
      <c r="G96" s="146">
        <v>16</v>
      </c>
    </row>
    <row r="97" spans="2:7" x14ac:dyDescent="0.25">
      <c r="B97" s="146">
        <v>1202</v>
      </c>
      <c r="C97" s="147" t="s">
        <v>560</v>
      </c>
      <c r="D97" s="147" t="s">
        <v>574</v>
      </c>
      <c r="E97" s="147" t="s">
        <v>575</v>
      </c>
      <c r="F97" s="146">
        <v>-5</v>
      </c>
      <c r="G97" s="146">
        <v>11</v>
      </c>
    </row>
    <row r="98" spans="2:7" x14ac:dyDescent="0.25">
      <c r="B98" s="146">
        <v>1213</v>
      </c>
      <c r="C98" s="147" t="s">
        <v>455</v>
      </c>
      <c r="D98" s="147" t="s">
        <v>576</v>
      </c>
      <c r="E98" s="147" t="s">
        <v>577</v>
      </c>
      <c r="F98" s="146">
        <v>-4</v>
      </c>
      <c r="G98" s="146">
        <v>12</v>
      </c>
    </row>
    <row r="99" spans="2:7" x14ac:dyDescent="0.25">
      <c r="B99" s="146">
        <v>1215</v>
      </c>
      <c r="C99" s="147" t="s">
        <v>578</v>
      </c>
      <c r="D99" s="147" t="s">
        <v>579</v>
      </c>
      <c r="E99" s="147" t="s">
        <v>580</v>
      </c>
      <c r="F99" s="146">
        <v>-9</v>
      </c>
      <c r="G99" s="146">
        <v>10</v>
      </c>
    </row>
    <row r="100" spans="2:7" x14ac:dyDescent="0.25">
      <c r="B100" s="146">
        <v>1221</v>
      </c>
      <c r="C100" s="147" t="s">
        <v>581</v>
      </c>
      <c r="D100" s="147" t="s">
        <v>582</v>
      </c>
      <c r="E100" s="147" t="s">
        <v>583</v>
      </c>
      <c r="F100" s="146">
        <v>-6</v>
      </c>
      <c r="G100" s="146">
        <v>9</v>
      </c>
    </row>
    <row r="101" spans="2:7" x14ac:dyDescent="0.25">
      <c r="B101" s="146">
        <v>1228</v>
      </c>
      <c r="C101" s="147" t="s">
        <v>560</v>
      </c>
      <c r="D101" s="147" t="s">
        <v>584</v>
      </c>
      <c r="E101" s="147" t="s">
        <v>585</v>
      </c>
      <c r="F101" s="146">
        <v>-5</v>
      </c>
      <c r="G101" s="146">
        <v>17</v>
      </c>
    </row>
    <row r="102" spans="2:7" x14ac:dyDescent="0.25">
      <c r="B102" s="146">
        <v>1248</v>
      </c>
      <c r="C102" s="147" t="s">
        <v>563</v>
      </c>
      <c r="D102" s="147" t="s">
        <v>586</v>
      </c>
      <c r="E102" s="147" t="s">
        <v>445</v>
      </c>
      <c r="F102" s="146">
        <v>6</v>
      </c>
      <c r="G102" s="146">
        <v>11</v>
      </c>
    </row>
    <row r="103" spans="2:7" x14ac:dyDescent="0.25">
      <c r="B103" s="146">
        <v>1253</v>
      </c>
      <c r="C103" s="147" t="s">
        <v>587</v>
      </c>
      <c r="D103" s="147" t="s">
        <v>470</v>
      </c>
      <c r="E103" s="147" t="s">
        <v>588</v>
      </c>
      <c r="F103" s="146">
        <v>-28</v>
      </c>
      <c r="G103" s="146">
        <v>11</v>
      </c>
    </row>
    <row r="104" spans="2:7" x14ac:dyDescent="0.25">
      <c r="B104" s="146">
        <v>1258</v>
      </c>
      <c r="C104" s="147" t="s">
        <v>383</v>
      </c>
      <c r="D104" s="147" t="s">
        <v>589</v>
      </c>
      <c r="E104" s="147" t="s">
        <v>590</v>
      </c>
      <c r="F104" s="146">
        <v>9</v>
      </c>
      <c r="G104" s="146">
        <v>17</v>
      </c>
    </row>
    <row r="105" spans="2:7" x14ac:dyDescent="0.25">
      <c r="B105" s="146">
        <v>1259</v>
      </c>
      <c r="C105" s="147" t="s">
        <v>433</v>
      </c>
      <c r="D105" s="147" t="s">
        <v>591</v>
      </c>
      <c r="E105" s="147" t="s">
        <v>592</v>
      </c>
      <c r="F105" s="146">
        <v>31</v>
      </c>
      <c r="G105" s="146">
        <v>49</v>
      </c>
    </row>
    <row r="106" spans="2:7" x14ac:dyDescent="0.25">
      <c r="B106" s="146">
        <v>1270</v>
      </c>
      <c r="C106" s="147" t="s">
        <v>593</v>
      </c>
      <c r="D106" s="147" t="s">
        <v>594</v>
      </c>
      <c r="E106" s="147" t="s">
        <v>595</v>
      </c>
      <c r="F106" s="146">
        <v>39</v>
      </c>
      <c r="G106" s="146">
        <v>23</v>
      </c>
    </row>
    <row r="107" spans="2:7" x14ac:dyDescent="0.25">
      <c r="B107" s="146">
        <v>1271</v>
      </c>
      <c r="C107" s="147" t="s">
        <v>560</v>
      </c>
      <c r="D107" s="147" t="s">
        <v>596</v>
      </c>
      <c r="E107" s="147" t="s">
        <v>597</v>
      </c>
      <c r="F107" s="146">
        <v>-22</v>
      </c>
      <c r="G107" s="146">
        <v>8</v>
      </c>
    </row>
    <row r="108" spans="2:7" x14ac:dyDescent="0.25">
      <c r="B108" s="146">
        <v>1279</v>
      </c>
      <c r="C108" s="147" t="s">
        <v>546</v>
      </c>
      <c r="D108" s="147" t="s">
        <v>598</v>
      </c>
      <c r="E108" s="147" t="s">
        <v>599</v>
      </c>
      <c r="F108" s="146">
        <v>-17</v>
      </c>
      <c r="G108" s="146">
        <v>8</v>
      </c>
    </row>
    <row r="109" spans="2:7" x14ac:dyDescent="0.25">
      <c r="B109" s="146">
        <v>1291</v>
      </c>
      <c r="C109" s="147" t="s">
        <v>600</v>
      </c>
      <c r="D109" s="147" t="s">
        <v>527</v>
      </c>
      <c r="E109" s="147" t="s">
        <v>601</v>
      </c>
      <c r="F109" s="146">
        <v>-10</v>
      </c>
      <c r="G109" s="146">
        <v>16</v>
      </c>
    </row>
    <row r="110" spans="2:7" x14ac:dyDescent="0.25">
      <c r="B110" s="146">
        <v>1292</v>
      </c>
      <c r="C110" s="147" t="s">
        <v>563</v>
      </c>
      <c r="D110" s="147" t="s">
        <v>602</v>
      </c>
      <c r="E110" s="147" t="s">
        <v>603</v>
      </c>
      <c r="F110" s="146">
        <v>-10</v>
      </c>
      <c r="G110" s="146">
        <v>17</v>
      </c>
    </row>
    <row r="111" spans="2:7" x14ac:dyDescent="0.25">
      <c r="B111" s="146">
        <v>1296</v>
      </c>
      <c r="C111" s="147" t="s">
        <v>604</v>
      </c>
      <c r="D111" s="147" t="s">
        <v>605</v>
      </c>
      <c r="E111" s="147" t="s">
        <v>606</v>
      </c>
      <c r="F111" s="146">
        <v>-11</v>
      </c>
      <c r="G111" s="146">
        <v>14</v>
      </c>
    </row>
    <row r="112" spans="2:7" x14ac:dyDescent="0.25">
      <c r="B112" s="146">
        <v>1297</v>
      </c>
      <c r="C112" s="147" t="s">
        <v>394</v>
      </c>
      <c r="D112" s="147" t="s">
        <v>478</v>
      </c>
      <c r="E112" s="147" t="s">
        <v>607</v>
      </c>
      <c r="F112" s="146">
        <v>-10</v>
      </c>
      <c r="G112" s="146">
        <v>14</v>
      </c>
    </row>
    <row r="113" spans="2:7" x14ac:dyDescent="0.25">
      <c r="B113" s="146">
        <v>1302</v>
      </c>
      <c r="C113" s="147" t="s">
        <v>389</v>
      </c>
      <c r="D113" s="147" t="s">
        <v>608</v>
      </c>
      <c r="E113" s="147" t="s">
        <v>609</v>
      </c>
      <c r="F113" s="146">
        <v>-10</v>
      </c>
      <c r="G113" s="146">
        <v>7</v>
      </c>
    </row>
    <row r="114" spans="2:7" x14ac:dyDescent="0.25">
      <c r="B114" s="146">
        <v>1304</v>
      </c>
      <c r="C114" s="147" t="s">
        <v>389</v>
      </c>
      <c r="D114" s="147" t="s">
        <v>610</v>
      </c>
      <c r="E114" s="147" t="s">
        <v>611</v>
      </c>
      <c r="F114" s="146">
        <v>-19</v>
      </c>
      <c r="G114" s="146">
        <v>8</v>
      </c>
    </row>
    <row r="115" spans="2:7" x14ac:dyDescent="0.25">
      <c r="B115" s="146">
        <v>1306</v>
      </c>
      <c r="C115" s="147" t="s">
        <v>612</v>
      </c>
      <c r="D115" s="147" t="s">
        <v>613</v>
      </c>
      <c r="E115" s="147" t="s">
        <v>378</v>
      </c>
      <c r="F115" s="146">
        <v>8</v>
      </c>
      <c r="G115" s="146">
        <v>13</v>
      </c>
    </row>
    <row r="116" spans="2:7" x14ac:dyDescent="0.25">
      <c r="B116" s="146">
        <v>1308</v>
      </c>
      <c r="C116" s="147" t="s">
        <v>389</v>
      </c>
      <c r="D116" s="147" t="s">
        <v>614</v>
      </c>
      <c r="E116" s="147" t="s">
        <v>615</v>
      </c>
      <c r="F116" s="146">
        <v>-3</v>
      </c>
      <c r="G116" s="146">
        <v>16</v>
      </c>
    </row>
    <row r="117" spans="2:7" x14ac:dyDescent="0.25">
      <c r="B117" s="146">
        <v>1310</v>
      </c>
      <c r="C117" s="147" t="s">
        <v>389</v>
      </c>
      <c r="D117" s="147" t="s">
        <v>616</v>
      </c>
      <c r="E117" s="147" t="s">
        <v>617</v>
      </c>
      <c r="F117" s="146">
        <v>-14</v>
      </c>
      <c r="G117" s="146">
        <v>8</v>
      </c>
    </row>
    <row r="118" spans="2:7" x14ac:dyDescent="0.25">
      <c r="B118" s="146">
        <v>1312</v>
      </c>
      <c r="C118" s="147" t="s">
        <v>389</v>
      </c>
      <c r="D118" s="147" t="s">
        <v>618</v>
      </c>
      <c r="E118" s="147" t="s">
        <v>619</v>
      </c>
      <c r="F118" s="146">
        <v>-11</v>
      </c>
      <c r="G118" s="146">
        <v>8</v>
      </c>
    </row>
    <row r="119" spans="2:7" x14ac:dyDescent="0.25">
      <c r="B119" s="146">
        <v>1314</v>
      </c>
      <c r="C119" s="147" t="s">
        <v>389</v>
      </c>
      <c r="D119" s="147" t="s">
        <v>620</v>
      </c>
      <c r="E119" s="147" t="s">
        <v>490</v>
      </c>
      <c r="F119" s="146">
        <v>-1</v>
      </c>
      <c r="G119" s="146">
        <v>10</v>
      </c>
    </row>
    <row r="120" spans="2:7" x14ac:dyDescent="0.25">
      <c r="B120" s="146">
        <v>1318</v>
      </c>
      <c r="C120" s="147" t="s">
        <v>389</v>
      </c>
      <c r="D120" s="147" t="s">
        <v>381</v>
      </c>
      <c r="E120" s="147" t="s">
        <v>526</v>
      </c>
      <c r="F120" s="146">
        <v>-13</v>
      </c>
      <c r="G120" s="146">
        <v>15</v>
      </c>
    </row>
    <row r="121" spans="2:7" x14ac:dyDescent="0.25">
      <c r="B121" s="146">
        <v>1324</v>
      </c>
      <c r="C121" s="147" t="s">
        <v>389</v>
      </c>
      <c r="D121" s="147" t="s">
        <v>576</v>
      </c>
      <c r="E121" s="147" t="s">
        <v>520</v>
      </c>
      <c r="F121" s="146">
        <v>-6</v>
      </c>
      <c r="G121" s="146">
        <v>14</v>
      </c>
    </row>
    <row r="122" spans="2:7" x14ac:dyDescent="0.25">
      <c r="B122" s="146">
        <v>1326</v>
      </c>
      <c r="C122" s="147" t="s">
        <v>389</v>
      </c>
      <c r="D122" s="147" t="s">
        <v>621</v>
      </c>
      <c r="E122" s="147" t="s">
        <v>622</v>
      </c>
      <c r="F122" s="146">
        <v>-16</v>
      </c>
      <c r="G122" s="146">
        <v>15</v>
      </c>
    </row>
    <row r="123" spans="2:7" x14ac:dyDescent="0.25">
      <c r="B123" s="146">
        <v>1328</v>
      </c>
      <c r="C123" s="147" t="s">
        <v>389</v>
      </c>
      <c r="D123" s="147" t="s">
        <v>623</v>
      </c>
      <c r="E123" s="147" t="s">
        <v>624</v>
      </c>
      <c r="F123" s="146">
        <v>-21</v>
      </c>
      <c r="G123" s="146">
        <v>9</v>
      </c>
    </row>
    <row r="124" spans="2:7" x14ac:dyDescent="0.25">
      <c r="B124" s="146">
        <v>1483</v>
      </c>
      <c r="C124" s="147" t="s">
        <v>587</v>
      </c>
      <c r="D124" s="147" t="s">
        <v>625</v>
      </c>
      <c r="E124" s="147" t="s">
        <v>626</v>
      </c>
      <c r="F124" s="146">
        <v>47</v>
      </c>
      <c r="G124" s="146">
        <v>7</v>
      </c>
    </row>
    <row r="125" spans="2:7" x14ac:dyDescent="0.25">
      <c r="B125" s="146">
        <v>1494</v>
      </c>
      <c r="C125" s="147" t="s">
        <v>491</v>
      </c>
      <c r="D125" s="147" t="s">
        <v>440</v>
      </c>
      <c r="E125" s="147" t="s">
        <v>440</v>
      </c>
      <c r="F125" s="146">
        <v>0</v>
      </c>
      <c r="G125" s="146">
        <v>10</v>
      </c>
    </row>
    <row r="126" spans="2:7" x14ac:dyDescent="0.25">
      <c r="B126" s="146">
        <v>1500</v>
      </c>
      <c r="C126" s="147" t="s">
        <v>516</v>
      </c>
      <c r="D126" s="147" t="s">
        <v>627</v>
      </c>
      <c r="E126" s="147" t="s">
        <v>628</v>
      </c>
      <c r="F126" s="146">
        <v>-1</v>
      </c>
      <c r="G126" s="146">
        <v>9</v>
      </c>
    </row>
    <row r="127" spans="2:7" x14ac:dyDescent="0.25">
      <c r="B127" s="146">
        <v>1502</v>
      </c>
      <c r="C127" s="147" t="s">
        <v>491</v>
      </c>
      <c r="D127" s="147" t="s">
        <v>629</v>
      </c>
      <c r="E127" s="147" t="s">
        <v>630</v>
      </c>
      <c r="F127" s="146">
        <v>-5</v>
      </c>
      <c r="G127" s="146">
        <v>9</v>
      </c>
    </row>
    <row r="128" spans="2:7" x14ac:dyDescent="0.25">
      <c r="B128" s="146">
        <v>1510</v>
      </c>
      <c r="C128" s="147" t="s">
        <v>631</v>
      </c>
      <c r="D128" s="147" t="s">
        <v>632</v>
      </c>
      <c r="E128" s="147" t="s">
        <v>633</v>
      </c>
      <c r="F128" s="146">
        <v>1</v>
      </c>
      <c r="G128" s="146">
        <v>7</v>
      </c>
    </row>
    <row r="129" spans="2:7" x14ac:dyDescent="0.25">
      <c r="B129" s="146">
        <v>1512</v>
      </c>
      <c r="C129" s="147" t="s">
        <v>419</v>
      </c>
      <c r="D129" s="147" t="s">
        <v>509</v>
      </c>
      <c r="E129" s="147" t="s">
        <v>634</v>
      </c>
      <c r="F129" s="146">
        <v>5</v>
      </c>
      <c r="G129" s="146">
        <v>16</v>
      </c>
    </row>
    <row r="130" spans="2:7" x14ac:dyDescent="0.25">
      <c r="B130" s="146">
        <v>1513</v>
      </c>
      <c r="C130" s="147" t="s">
        <v>508</v>
      </c>
      <c r="D130" s="147" t="s">
        <v>635</v>
      </c>
      <c r="E130" s="147" t="s">
        <v>636</v>
      </c>
      <c r="F130" s="146">
        <v>-19</v>
      </c>
      <c r="G130" s="146">
        <v>8</v>
      </c>
    </row>
    <row r="131" spans="2:7" x14ac:dyDescent="0.25">
      <c r="B131" s="146">
        <v>1516</v>
      </c>
      <c r="C131" s="147" t="s">
        <v>637</v>
      </c>
      <c r="D131" s="147" t="s">
        <v>638</v>
      </c>
      <c r="E131" s="147" t="s">
        <v>639</v>
      </c>
      <c r="F131" s="146">
        <v>14</v>
      </c>
      <c r="G131" s="146">
        <v>16</v>
      </c>
    </row>
    <row r="132" spans="2:7" x14ac:dyDescent="0.25">
      <c r="B132" s="146">
        <v>1517</v>
      </c>
      <c r="C132" s="147" t="s">
        <v>516</v>
      </c>
      <c r="D132" s="147" t="s">
        <v>640</v>
      </c>
      <c r="E132" s="147" t="s">
        <v>641</v>
      </c>
      <c r="F132" s="146">
        <v>-9</v>
      </c>
      <c r="G132" s="146">
        <v>7</v>
      </c>
    </row>
    <row r="133" spans="2:7" x14ac:dyDescent="0.25">
      <c r="B133" s="146">
        <v>1518</v>
      </c>
      <c r="C133" s="147" t="s">
        <v>463</v>
      </c>
      <c r="D133" s="147" t="s">
        <v>642</v>
      </c>
      <c r="E133" s="147" t="s">
        <v>643</v>
      </c>
      <c r="F133" s="146">
        <v>-8</v>
      </c>
      <c r="G133" s="146">
        <v>8</v>
      </c>
    </row>
    <row r="134" spans="2:7" x14ac:dyDescent="0.25">
      <c r="B134" s="146">
        <v>1520</v>
      </c>
      <c r="C134" s="147" t="s">
        <v>516</v>
      </c>
      <c r="D134" s="147" t="s">
        <v>544</v>
      </c>
      <c r="E134" s="147" t="s">
        <v>644</v>
      </c>
      <c r="F134" s="146">
        <v>-3</v>
      </c>
      <c r="G134" s="146">
        <v>8</v>
      </c>
    </row>
    <row r="135" spans="2:7" x14ac:dyDescent="0.25">
      <c r="B135" s="146">
        <v>1521</v>
      </c>
      <c r="C135" s="147" t="s">
        <v>480</v>
      </c>
      <c r="D135" s="147" t="s">
        <v>645</v>
      </c>
      <c r="E135" s="147" t="s">
        <v>646</v>
      </c>
      <c r="F135" s="146">
        <v>3</v>
      </c>
      <c r="G135" s="146">
        <v>14</v>
      </c>
    </row>
    <row r="136" spans="2:7" x14ac:dyDescent="0.25">
      <c r="B136" s="146">
        <v>1528</v>
      </c>
      <c r="C136" s="147" t="s">
        <v>563</v>
      </c>
      <c r="D136" s="147" t="s">
        <v>647</v>
      </c>
      <c r="E136" s="147" t="s">
        <v>648</v>
      </c>
      <c r="F136" s="146">
        <v>-12</v>
      </c>
      <c r="G136" s="146">
        <v>12</v>
      </c>
    </row>
    <row r="137" spans="2:7" x14ac:dyDescent="0.25">
      <c r="B137" s="146">
        <v>1531</v>
      </c>
      <c r="C137" s="147" t="s">
        <v>516</v>
      </c>
      <c r="D137" s="147" t="s">
        <v>649</v>
      </c>
      <c r="E137" s="147" t="s">
        <v>650</v>
      </c>
      <c r="F137" s="146">
        <v>-18</v>
      </c>
      <c r="G137" s="146">
        <v>11</v>
      </c>
    </row>
    <row r="138" spans="2:7" x14ac:dyDescent="0.25">
      <c r="B138" s="146">
        <v>1536</v>
      </c>
      <c r="C138" s="147" t="s">
        <v>651</v>
      </c>
      <c r="D138" s="147" t="s">
        <v>652</v>
      </c>
      <c r="E138" s="147" t="s">
        <v>653</v>
      </c>
      <c r="F138" s="146">
        <v>23</v>
      </c>
      <c r="G138" s="146">
        <v>45</v>
      </c>
    </row>
    <row r="139" spans="2:7" x14ac:dyDescent="0.25">
      <c r="B139" s="146">
        <v>1538</v>
      </c>
      <c r="C139" s="147" t="s">
        <v>654</v>
      </c>
      <c r="D139" s="147" t="s">
        <v>643</v>
      </c>
      <c r="E139" s="147" t="s">
        <v>655</v>
      </c>
      <c r="F139" s="146">
        <v>18</v>
      </c>
      <c r="G139" s="146">
        <v>9</v>
      </c>
    </row>
    <row r="140" spans="2:7" x14ac:dyDescent="0.25">
      <c r="B140" s="146">
        <v>1542</v>
      </c>
      <c r="C140" s="147" t="s">
        <v>419</v>
      </c>
      <c r="D140" s="147" t="s">
        <v>656</v>
      </c>
      <c r="E140" s="147" t="s">
        <v>395</v>
      </c>
      <c r="F140" s="146">
        <v>13</v>
      </c>
      <c r="G140" s="146">
        <v>18</v>
      </c>
    </row>
    <row r="141" spans="2:7" x14ac:dyDescent="0.25">
      <c r="B141" s="146">
        <v>1553</v>
      </c>
      <c r="C141" s="147" t="s">
        <v>657</v>
      </c>
      <c r="D141" s="147" t="s">
        <v>658</v>
      </c>
      <c r="E141" s="147" t="s">
        <v>659</v>
      </c>
      <c r="F141" s="146">
        <v>-17</v>
      </c>
      <c r="G141" s="146">
        <v>10</v>
      </c>
    </row>
    <row r="142" spans="2:7" x14ac:dyDescent="0.25">
      <c r="B142" s="146">
        <v>1554</v>
      </c>
      <c r="C142" s="147" t="s">
        <v>660</v>
      </c>
      <c r="D142" s="147" t="s">
        <v>610</v>
      </c>
      <c r="E142" s="147" t="s">
        <v>661</v>
      </c>
      <c r="F142" s="146">
        <v>19</v>
      </c>
      <c r="G142" s="146">
        <v>30</v>
      </c>
    </row>
    <row r="143" spans="2:7" x14ac:dyDescent="0.25">
      <c r="B143" s="146">
        <v>1555</v>
      </c>
      <c r="C143" s="147" t="s">
        <v>567</v>
      </c>
      <c r="D143" s="147" t="s">
        <v>662</v>
      </c>
      <c r="E143" s="147" t="s">
        <v>663</v>
      </c>
      <c r="F143" s="146">
        <v>-15</v>
      </c>
      <c r="G143" s="146">
        <v>9</v>
      </c>
    </row>
    <row r="144" spans="2:7" x14ac:dyDescent="0.25">
      <c r="B144" s="146">
        <v>1559</v>
      </c>
      <c r="C144" s="147" t="s">
        <v>546</v>
      </c>
      <c r="D144" s="147" t="s">
        <v>664</v>
      </c>
      <c r="E144" s="147" t="s">
        <v>665</v>
      </c>
      <c r="F144" s="146">
        <v>-19</v>
      </c>
      <c r="G144" s="146">
        <v>15</v>
      </c>
    </row>
    <row r="145" spans="2:7" x14ac:dyDescent="0.25">
      <c r="B145" s="146">
        <v>1561</v>
      </c>
      <c r="C145" s="147" t="s">
        <v>516</v>
      </c>
      <c r="D145" s="147" t="s">
        <v>666</v>
      </c>
      <c r="E145" s="147" t="s">
        <v>667</v>
      </c>
      <c r="F145" s="146">
        <v>-12</v>
      </c>
      <c r="G145" s="146">
        <v>9</v>
      </c>
    </row>
    <row r="146" spans="2:7" x14ac:dyDescent="0.25">
      <c r="B146" s="146">
        <v>1563</v>
      </c>
      <c r="C146" s="147" t="s">
        <v>436</v>
      </c>
      <c r="D146" s="147" t="s">
        <v>668</v>
      </c>
      <c r="E146" s="147" t="s">
        <v>669</v>
      </c>
      <c r="F146" s="146">
        <v>62</v>
      </c>
      <c r="G146" s="146">
        <v>10</v>
      </c>
    </row>
    <row r="147" spans="2:7" x14ac:dyDescent="0.25">
      <c r="B147" s="146">
        <v>1564</v>
      </c>
      <c r="C147" s="147" t="s">
        <v>670</v>
      </c>
      <c r="D147" s="147" t="s">
        <v>671</v>
      </c>
      <c r="E147" s="147" t="s">
        <v>592</v>
      </c>
      <c r="F147" s="146">
        <v>3</v>
      </c>
      <c r="G147" s="146">
        <v>18</v>
      </c>
    </row>
    <row r="148" spans="2:7" x14ac:dyDescent="0.25">
      <c r="B148" s="146">
        <v>1565</v>
      </c>
      <c r="C148" s="147" t="s">
        <v>436</v>
      </c>
      <c r="D148" s="147" t="s">
        <v>672</v>
      </c>
      <c r="E148" s="147" t="s">
        <v>673</v>
      </c>
      <c r="F148" s="146">
        <v>11</v>
      </c>
      <c r="G148" s="146">
        <v>10</v>
      </c>
    </row>
    <row r="149" spans="2:7" x14ac:dyDescent="0.25">
      <c r="B149" s="146">
        <v>1577</v>
      </c>
      <c r="C149" s="147" t="s">
        <v>593</v>
      </c>
      <c r="D149" s="147" t="s">
        <v>625</v>
      </c>
      <c r="E149" s="147" t="s">
        <v>674</v>
      </c>
      <c r="F149" s="146">
        <v>-16</v>
      </c>
      <c r="G149" s="146">
        <v>8</v>
      </c>
    </row>
    <row r="150" spans="2:7" x14ac:dyDescent="0.25">
      <c r="B150" s="146">
        <v>1586</v>
      </c>
      <c r="C150" s="147" t="s">
        <v>419</v>
      </c>
      <c r="D150" s="147" t="s">
        <v>675</v>
      </c>
      <c r="E150" s="147" t="s">
        <v>676</v>
      </c>
      <c r="F150" s="146">
        <v>13</v>
      </c>
      <c r="G150" s="146">
        <v>13</v>
      </c>
    </row>
    <row r="151" spans="2:7" x14ac:dyDescent="0.25">
      <c r="B151" s="146">
        <v>1588</v>
      </c>
      <c r="C151" s="147" t="s">
        <v>563</v>
      </c>
      <c r="D151" s="147" t="s">
        <v>451</v>
      </c>
      <c r="E151" s="147" t="s">
        <v>677</v>
      </c>
      <c r="F151" s="146">
        <v>3</v>
      </c>
      <c r="G151" s="146">
        <v>19</v>
      </c>
    </row>
    <row r="152" spans="2:7" x14ac:dyDescent="0.25">
      <c r="B152" s="146">
        <v>1591</v>
      </c>
      <c r="C152" s="147" t="s">
        <v>433</v>
      </c>
      <c r="D152" s="147" t="s">
        <v>678</v>
      </c>
      <c r="E152" s="147" t="s">
        <v>679</v>
      </c>
      <c r="F152" s="146">
        <v>-11</v>
      </c>
      <c r="G152" s="146">
        <v>7</v>
      </c>
    </row>
    <row r="153" spans="2:7" x14ac:dyDescent="0.25">
      <c r="B153" s="146">
        <v>1598</v>
      </c>
      <c r="C153" s="147" t="s">
        <v>463</v>
      </c>
      <c r="D153" s="147" t="s">
        <v>680</v>
      </c>
      <c r="E153" s="147" t="s">
        <v>627</v>
      </c>
      <c r="F153" s="146">
        <v>-8</v>
      </c>
      <c r="G153" s="146">
        <v>10</v>
      </c>
    </row>
    <row r="154" spans="2:7" x14ac:dyDescent="0.25">
      <c r="B154" s="146">
        <v>1599</v>
      </c>
      <c r="C154" s="147" t="s">
        <v>430</v>
      </c>
      <c r="D154" s="147" t="s">
        <v>681</v>
      </c>
      <c r="E154" s="147" t="s">
        <v>682</v>
      </c>
      <c r="F154" s="146">
        <v>-7</v>
      </c>
      <c r="G154" s="146">
        <v>24</v>
      </c>
    </row>
    <row r="155" spans="2:7" x14ac:dyDescent="0.25">
      <c r="B155" s="146">
        <v>1601</v>
      </c>
      <c r="C155" s="147" t="s">
        <v>546</v>
      </c>
      <c r="D155" s="147" t="s">
        <v>470</v>
      </c>
      <c r="E155" s="147" t="s">
        <v>589</v>
      </c>
      <c r="F155" s="146">
        <v>-26</v>
      </c>
      <c r="G155" s="146">
        <v>10</v>
      </c>
    </row>
    <row r="156" spans="2:7" x14ac:dyDescent="0.25">
      <c r="B156" s="146">
        <v>1604</v>
      </c>
      <c r="C156" s="147" t="s">
        <v>683</v>
      </c>
      <c r="D156" s="147" t="s">
        <v>684</v>
      </c>
      <c r="E156" s="147" t="s">
        <v>685</v>
      </c>
      <c r="F156" s="146">
        <v>3</v>
      </c>
      <c r="G156" s="146">
        <v>14</v>
      </c>
    </row>
    <row r="157" spans="2:7" x14ac:dyDescent="0.25">
      <c r="B157" s="146">
        <v>1605</v>
      </c>
      <c r="C157" s="147" t="s">
        <v>477</v>
      </c>
      <c r="D157" s="147" t="s">
        <v>686</v>
      </c>
      <c r="E157" s="147" t="s">
        <v>687</v>
      </c>
      <c r="F157" s="146">
        <v>1</v>
      </c>
      <c r="G157" s="146">
        <v>29</v>
      </c>
    </row>
    <row r="158" spans="2:7" x14ac:dyDescent="0.25">
      <c r="B158" s="146">
        <v>1606</v>
      </c>
      <c r="C158" s="147" t="s">
        <v>383</v>
      </c>
      <c r="D158" s="147" t="s">
        <v>688</v>
      </c>
      <c r="E158" s="147" t="s">
        <v>689</v>
      </c>
      <c r="F158" s="146">
        <v>2</v>
      </c>
      <c r="G158" s="146">
        <v>14</v>
      </c>
    </row>
    <row r="159" spans="2:7" x14ac:dyDescent="0.25">
      <c r="B159" s="146">
        <v>1610</v>
      </c>
      <c r="C159" s="147" t="s">
        <v>593</v>
      </c>
      <c r="D159" s="147" t="s">
        <v>690</v>
      </c>
      <c r="E159" s="147" t="s">
        <v>478</v>
      </c>
      <c r="F159" s="146">
        <v>8</v>
      </c>
      <c r="G159" s="146">
        <v>28</v>
      </c>
    </row>
    <row r="160" spans="2:7" x14ac:dyDescent="0.25">
      <c r="B160" s="146">
        <v>1612</v>
      </c>
      <c r="C160" s="147" t="s">
        <v>560</v>
      </c>
      <c r="D160" s="147" t="s">
        <v>635</v>
      </c>
      <c r="E160" s="147" t="s">
        <v>691</v>
      </c>
      <c r="F160" s="146">
        <v>-10</v>
      </c>
      <c r="G160" s="146">
        <v>8</v>
      </c>
    </row>
    <row r="161" spans="2:7" x14ac:dyDescent="0.25">
      <c r="B161" s="146">
        <v>1615</v>
      </c>
      <c r="C161" s="147" t="s">
        <v>433</v>
      </c>
      <c r="D161" s="147" t="s">
        <v>692</v>
      </c>
      <c r="E161" s="147" t="s">
        <v>693</v>
      </c>
      <c r="F161" s="146">
        <v>3</v>
      </c>
      <c r="G161" s="146">
        <v>13</v>
      </c>
    </row>
    <row r="162" spans="2:7" x14ac:dyDescent="0.25">
      <c r="B162" s="146">
        <v>1617</v>
      </c>
      <c r="C162" s="147" t="s">
        <v>631</v>
      </c>
      <c r="D162" s="147" t="s">
        <v>694</v>
      </c>
      <c r="E162" s="147" t="s">
        <v>595</v>
      </c>
      <c r="F162" s="146">
        <v>27</v>
      </c>
      <c r="G162" s="146">
        <v>13</v>
      </c>
    </row>
    <row r="163" spans="2:7" x14ac:dyDescent="0.25">
      <c r="B163" s="146">
        <v>1618</v>
      </c>
      <c r="C163" s="147" t="s">
        <v>458</v>
      </c>
      <c r="D163" s="147" t="s">
        <v>695</v>
      </c>
      <c r="E163" s="147" t="s">
        <v>696</v>
      </c>
      <c r="F163" s="146">
        <v>-12</v>
      </c>
      <c r="G163" s="146">
        <v>9</v>
      </c>
    </row>
    <row r="164" spans="2:7" x14ac:dyDescent="0.25">
      <c r="B164" s="146">
        <v>1620</v>
      </c>
      <c r="C164" s="147" t="s">
        <v>436</v>
      </c>
      <c r="D164" s="147" t="s">
        <v>697</v>
      </c>
      <c r="E164" s="147" t="s">
        <v>698</v>
      </c>
      <c r="F164" s="146">
        <v>13</v>
      </c>
      <c r="G164" s="146">
        <v>10</v>
      </c>
    </row>
    <row r="165" spans="2:7" x14ac:dyDescent="0.25">
      <c r="B165" s="146">
        <v>1623</v>
      </c>
      <c r="C165" s="147" t="s">
        <v>458</v>
      </c>
      <c r="D165" s="147" t="s">
        <v>457</v>
      </c>
      <c r="E165" s="147" t="s">
        <v>699</v>
      </c>
      <c r="F165" s="146">
        <v>-13</v>
      </c>
      <c r="G165" s="146">
        <v>11</v>
      </c>
    </row>
    <row r="166" spans="2:7" x14ac:dyDescent="0.25">
      <c r="B166" s="146">
        <v>1627</v>
      </c>
      <c r="C166" s="147" t="s">
        <v>436</v>
      </c>
      <c r="D166" s="147" t="s">
        <v>700</v>
      </c>
      <c r="E166" s="147" t="s">
        <v>701</v>
      </c>
      <c r="F166" s="146">
        <v>16</v>
      </c>
      <c r="G166" s="146">
        <v>14</v>
      </c>
    </row>
    <row r="167" spans="2:7" x14ac:dyDescent="0.25">
      <c r="B167" s="146">
        <v>1628</v>
      </c>
      <c r="C167" s="147" t="s">
        <v>593</v>
      </c>
      <c r="D167" s="147" t="s">
        <v>702</v>
      </c>
      <c r="E167" s="147" t="s">
        <v>703</v>
      </c>
      <c r="F167" s="146">
        <v>40</v>
      </c>
      <c r="G167" s="146">
        <v>14</v>
      </c>
    </row>
    <row r="168" spans="2:7" x14ac:dyDescent="0.25">
      <c r="B168" s="146">
        <v>1629</v>
      </c>
      <c r="C168" s="147" t="s">
        <v>433</v>
      </c>
      <c r="D168" s="147" t="s">
        <v>704</v>
      </c>
      <c r="E168" s="147" t="s">
        <v>704</v>
      </c>
      <c r="F168" s="146">
        <v>0</v>
      </c>
      <c r="G168" s="146">
        <v>15</v>
      </c>
    </row>
    <row r="169" spans="2:7" x14ac:dyDescent="0.25">
      <c r="B169" s="146">
        <v>1632</v>
      </c>
      <c r="C169" s="147" t="s">
        <v>529</v>
      </c>
      <c r="D169" s="147" t="s">
        <v>705</v>
      </c>
      <c r="E169" s="147" t="s">
        <v>706</v>
      </c>
      <c r="F169" s="146">
        <v>-17</v>
      </c>
      <c r="G169" s="146">
        <v>12</v>
      </c>
    </row>
    <row r="170" spans="2:7" x14ac:dyDescent="0.25">
      <c r="B170" s="146">
        <v>1633</v>
      </c>
      <c r="C170" s="147" t="s">
        <v>383</v>
      </c>
      <c r="D170" s="147" t="s">
        <v>707</v>
      </c>
      <c r="E170" s="147" t="s">
        <v>708</v>
      </c>
      <c r="F170" s="146">
        <v>-15</v>
      </c>
      <c r="G170" s="146">
        <v>7</v>
      </c>
    </row>
    <row r="171" spans="2:7" x14ac:dyDescent="0.25">
      <c r="B171" s="146">
        <v>1634</v>
      </c>
      <c r="C171" s="147" t="s">
        <v>709</v>
      </c>
      <c r="D171" s="147" t="s">
        <v>710</v>
      </c>
      <c r="E171" s="147" t="s">
        <v>562</v>
      </c>
      <c r="F171" s="146">
        <v>-11</v>
      </c>
      <c r="G171" s="146">
        <v>11</v>
      </c>
    </row>
    <row r="172" spans="2:7" x14ac:dyDescent="0.25">
      <c r="B172" s="146">
        <v>1636</v>
      </c>
      <c r="C172" s="147" t="s">
        <v>631</v>
      </c>
      <c r="D172" s="147" t="s">
        <v>711</v>
      </c>
      <c r="E172" s="147" t="s">
        <v>699</v>
      </c>
      <c r="F172" s="146">
        <v>-8</v>
      </c>
      <c r="G172" s="146">
        <v>9</v>
      </c>
    </row>
    <row r="173" spans="2:7" x14ac:dyDescent="0.25">
      <c r="B173" s="146">
        <v>1637</v>
      </c>
      <c r="C173" s="147" t="s">
        <v>430</v>
      </c>
      <c r="D173" s="147" t="s">
        <v>390</v>
      </c>
      <c r="E173" s="147" t="s">
        <v>712</v>
      </c>
      <c r="F173" s="146">
        <v>-8</v>
      </c>
      <c r="G173" s="146">
        <v>11</v>
      </c>
    </row>
    <row r="174" spans="2:7" x14ac:dyDescent="0.25">
      <c r="B174" s="146">
        <v>1638</v>
      </c>
      <c r="C174" s="147" t="s">
        <v>563</v>
      </c>
      <c r="D174" s="147" t="s">
        <v>470</v>
      </c>
      <c r="E174" s="147" t="s">
        <v>713</v>
      </c>
      <c r="F174" s="146">
        <v>8</v>
      </c>
      <c r="G174" s="146">
        <v>9</v>
      </c>
    </row>
    <row r="175" spans="2:7" x14ac:dyDescent="0.25">
      <c r="B175" s="146">
        <v>1640</v>
      </c>
      <c r="C175" s="147" t="s">
        <v>714</v>
      </c>
      <c r="D175" s="147" t="s">
        <v>715</v>
      </c>
      <c r="E175" s="147" t="s">
        <v>661</v>
      </c>
      <c r="F175" s="146">
        <v>7</v>
      </c>
      <c r="G175" s="146">
        <v>15</v>
      </c>
    </row>
    <row r="176" spans="2:7" x14ac:dyDescent="0.25">
      <c r="B176" s="146">
        <v>1641</v>
      </c>
      <c r="C176" s="147" t="s">
        <v>394</v>
      </c>
      <c r="D176" s="147" t="s">
        <v>716</v>
      </c>
      <c r="E176" s="147" t="s">
        <v>717</v>
      </c>
      <c r="F176" s="146">
        <v>-18</v>
      </c>
      <c r="G176" s="146">
        <v>9</v>
      </c>
    </row>
    <row r="177" spans="2:7" x14ac:dyDescent="0.25">
      <c r="B177" s="146">
        <v>1649</v>
      </c>
      <c r="C177" s="147" t="s">
        <v>718</v>
      </c>
      <c r="D177" s="147" t="s">
        <v>719</v>
      </c>
      <c r="E177" s="147" t="s">
        <v>720</v>
      </c>
      <c r="F177" s="146">
        <v>6</v>
      </c>
      <c r="G177" s="146">
        <v>14</v>
      </c>
    </row>
    <row r="178" spans="2:7" x14ac:dyDescent="0.25">
      <c r="B178" s="146">
        <v>1652</v>
      </c>
      <c r="C178" s="147" t="s">
        <v>721</v>
      </c>
      <c r="D178" s="147" t="s">
        <v>722</v>
      </c>
      <c r="E178" s="147" t="s">
        <v>697</v>
      </c>
      <c r="F178" s="146">
        <v>16</v>
      </c>
      <c r="G178" s="146">
        <v>17</v>
      </c>
    </row>
    <row r="179" spans="2:7" x14ac:dyDescent="0.25">
      <c r="B179" s="146">
        <v>1653</v>
      </c>
      <c r="C179" s="147" t="s">
        <v>723</v>
      </c>
      <c r="D179" s="147" t="s">
        <v>724</v>
      </c>
      <c r="E179" s="147" t="s">
        <v>470</v>
      </c>
      <c r="F179" s="146">
        <v>7</v>
      </c>
      <c r="G179" s="146">
        <v>10</v>
      </c>
    </row>
    <row r="180" spans="2:7" x14ac:dyDescent="0.25">
      <c r="B180" s="146">
        <v>1655</v>
      </c>
      <c r="C180" s="147" t="s">
        <v>436</v>
      </c>
      <c r="D180" s="147" t="s">
        <v>725</v>
      </c>
      <c r="E180" s="147" t="s">
        <v>726</v>
      </c>
      <c r="F180" s="146">
        <v>19</v>
      </c>
      <c r="G180" s="146">
        <v>10</v>
      </c>
    </row>
    <row r="181" spans="2:7" x14ac:dyDescent="0.25">
      <c r="B181" s="146">
        <v>1659</v>
      </c>
      <c r="C181" s="147" t="s">
        <v>657</v>
      </c>
      <c r="D181" s="147" t="s">
        <v>727</v>
      </c>
      <c r="E181" s="147" t="s">
        <v>728</v>
      </c>
      <c r="F181" s="146">
        <v>4</v>
      </c>
      <c r="G181" s="146">
        <v>7</v>
      </c>
    </row>
    <row r="182" spans="2:7" x14ac:dyDescent="0.25">
      <c r="B182" s="146">
        <v>1664</v>
      </c>
      <c r="C182" s="147" t="s">
        <v>593</v>
      </c>
      <c r="D182" s="147" t="s">
        <v>729</v>
      </c>
      <c r="E182" s="147" t="s">
        <v>730</v>
      </c>
      <c r="F182" s="146">
        <v>7</v>
      </c>
      <c r="G182" s="146">
        <v>12</v>
      </c>
    </row>
    <row r="183" spans="2:7" x14ac:dyDescent="0.25">
      <c r="B183" s="146">
        <v>1675</v>
      </c>
      <c r="C183" s="147" t="s">
        <v>489</v>
      </c>
      <c r="D183" s="147" t="s">
        <v>731</v>
      </c>
      <c r="E183" s="147" t="s">
        <v>519</v>
      </c>
      <c r="F183" s="146">
        <v>3</v>
      </c>
      <c r="G183" s="146">
        <v>10</v>
      </c>
    </row>
    <row r="184" spans="2:7" x14ac:dyDescent="0.25">
      <c r="B184" s="146">
        <v>1684</v>
      </c>
      <c r="C184" s="147" t="s">
        <v>732</v>
      </c>
      <c r="D184" s="147" t="s">
        <v>733</v>
      </c>
      <c r="E184" s="147" t="s">
        <v>734</v>
      </c>
      <c r="F184" s="146">
        <v>21</v>
      </c>
      <c r="G184" s="146">
        <v>11</v>
      </c>
    </row>
    <row r="185" spans="2:7" x14ac:dyDescent="0.25">
      <c r="B185" s="146">
        <v>1688</v>
      </c>
      <c r="C185" s="147" t="s">
        <v>560</v>
      </c>
      <c r="D185" s="147" t="s">
        <v>735</v>
      </c>
      <c r="E185" s="147" t="s">
        <v>656</v>
      </c>
      <c r="F185" s="146">
        <v>-6</v>
      </c>
      <c r="G185" s="146">
        <v>18</v>
      </c>
    </row>
    <row r="186" spans="2:7" x14ac:dyDescent="0.25">
      <c r="B186" s="146">
        <v>1689</v>
      </c>
      <c r="C186" s="147" t="s">
        <v>546</v>
      </c>
      <c r="D186" s="147" t="s">
        <v>576</v>
      </c>
      <c r="E186" s="147" t="s">
        <v>736</v>
      </c>
      <c r="F186" s="146">
        <v>-19</v>
      </c>
      <c r="G186" s="146">
        <v>9</v>
      </c>
    </row>
    <row r="187" spans="2:7" x14ac:dyDescent="0.25">
      <c r="B187" s="146">
        <v>1693</v>
      </c>
      <c r="C187" s="147" t="s">
        <v>463</v>
      </c>
      <c r="D187" s="147" t="s">
        <v>737</v>
      </c>
      <c r="E187" s="147" t="s">
        <v>725</v>
      </c>
      <c r="F187" s="146">
        <v>-20</v>
      </c>
      <c r="G187" s="146">
        <v>7</v>
      </c>
    </row>
    <row r="188" spans="2:7" x14ac:dyDescent="0.25">
      <c r="B188" s="146">
        <v>1694</v>
      </c>
      <c r="C188" s="147" t="s">
        <v>419</v>
      </c>
      <c r="D188" s="147" t="s">
        <v>738</v>
      </c>
      <c r="E188" s="147" t="s">
        <v>739</v>
      </c>
      <c r="F188" s="146">
        <v>12</v>
      </c>
      <c r="G188" s="146">
        <v>8</v>
      </c>
    </row>
    <row r="189" spans="2:7" x14ac:dyDescent="0.25">
      <c r="B189" s="146">
        <v>1695</v>
      </c>
      <c r="C189" s="147" t="s">
        <v>508</v>
      </c>
      <c r="D189" s="147" t="s">
        <v>740</v>
      </c>
      <c r="E189" s="147" t="s">
        <v>741</v>
      </c>
      <c r="F189" s="146">
        <v>9</v>
      </c>
      <c r="G189" s="146">
        <v>16</v>
      </c>
    </row>
    <row r="190" spans="2:7" x14ac:dyDescent="0.25">
      <c r="B190" s="146">
        <v>1696</v>
      </c>
      <c r="C190" s="147" t="s">
        <v>600</v>
      </c>
      <c r="D190" s="147" t="s">
        <v>742</v>
      </c>
      <c r="E190" s="147" t="s">
        <v>719</v>
      </c>
      <c r="F190" s="146">
        <v>13</v>
      </c>
      <c r="G190" s="146">
        <v>10</v>
      </c>
    </row>
    <row r="191" spans="2:7" x14ac:dyDescent="0.25">
      <c r="B191" s="146">
        <v>1703</v>
      </c>
      <c r="C191" s="147" t="s">
        <v>508</v>
      </c>
      <c r="D191" s="147" t="s">
        <v>582</v>
      </c>
      <c r="E191" s="147" t="s">
        <v>470</v>
      </c>
      <c r="F191" s="146">
        <v>3</v>
      </c>
      <c r="G191" s="146">
        <v>11</v>
      </c>
    </row>
    <row r="192" spans="2:7" x14ac:dyDescent="0.25">
      <c r="B192" s="146">
        <v>1705</v>
      </c>
      <c r="C192" s="147" t="s">
        <v>412</v>
      </c>
      <c r="D192" s="147" t="s">
        <v>743</v>
      </c>
      <c r="E192" s="147" t="s">
        <v>744</v>
      </c>
      <c r="F192" s="146">
        <v>14</v>
      </c>
      <c r="G192" s="146">
        <v>8</v>
      </c>
    </row>
    <row r="193" spans="2:7" x14ac:dyDescent="0.25">
      <c r="B193" s="146">
        <v>1706</v>
      </c>
      <c r="C193" s="147" t="s">
        <v>637</v>
      </c>
      <c r="D193" s="147" t="s">
        <v>745</v>
      </c>
      <c r="E193" s="147" t="s">
        <v>682</v>
      </c>
      <c r="F193" s="146">
        <v>1</v>
      </c>
      <c r="G193" s="146">
        <v>14</v>
      </c>
    </row>
    <row r="194" spans="2:7" x14ac:dyDescent="0.25">
      <c r="B194" s="146">
        <v>1708</v>
      </c>
      <c r="C194" s="147" t="s">
        <v>412</v>
      </c>
      <c r="D194" s="147" t="s">
        <v>635</v>
      </c>
      <c r="E194" s="147" t="s">
        <v>746</v>
      </c>
      <c r="F194" s="146">
        <v>9</v>
      </c>
      <c r="G194" s="146">
        <v>8</v>
      </c>
    </row>
    <row r="195" spans="2:7" x14ac:dyDescent="0.25">
      <c r="B195" s="146">
        <v>1709</v>
      </c>
      <c r="C195" s="147" t="s">
        <v>469</v>
      </c>
      <c r="D195" s="147" t="s">
        <v>625</v>
      </c>
      <c r="E195" s="147" t="s">
        <v>486</v>
      </c>
      <c r="F195" s="146">
        <v>59</v>
      </c>
      <c r="G195" s="146">
        <v>9</v>
      </c>
    </row>
    <row r="196" spans="2:7" x14ac:dyDescent="0.25">
      <c r="B196" s="146">
        <v>1711</v>
      </c>
      <c r="C196" s="147" t="s">
        <v>412</v>
      </c>
      <c r="D196" s="147" t="s">
        <v>747</v>
      </c>
      <c r="E196" s="147" t="s">
        <v>748</v>
      </c>
      <c r="F196" s="146">
        <v>1</v>
      </c>
      <c r="G196" s="146">
        <v>11</v>
      </c>
    </row>
    <row r="197" spans="2:7" x14ac:dyDescent="0.25">
      <c r="B197" s="146">
        <v>1714</v>
      </c>
      <c r="C197" s="147" t="s">
        <v>749</v>
      </c>
      <c r="D197" s="147" t="s">
        <v>750</v>
      </c>
      <c r="E197" s="147" t="s">
        <v>751</v>
      </c>
      <c r="F197" s="146">
        <v>26</v>
      </c>
      <c r="G197" s="146">
        <v>12</v>
      </c>
    </row>
    <row r="198" spans="2:7" x14ac:dyDescent="0.25">
      <c r="B198" s="146">
        <v>1716</v>
      </c>
      <c r="C198" s="147" t="s">
        <v>439</v>
      </c>
      <c r="D198" s="147" t="s">
        <v>752</v>
      </c>
      <c r="E198" s="147" t="s">
        <v>682</v>
      </c>
      <c r="F198" s="146">
        <v>19</v>
      </c>
      <c r="G198" s="146">
        <v>12</v>
      </c>
    </row>
    <row r="199" spans="2:7" x14ac:dyDescent="0.25">
      <c r="B199" s="146">
        <v>1717</v>
      </c>
      <c r="C199" s="147" t="s">
        <v>670</v>
      </c>
      <c r="D199" s="147" t="s">
        <v>753</v>
      </c>
      <c r="E199" s="147" t="s">
        <v>456</v>
      </c>
      <c r="F199" s="146">
        <v>-1</v>
      </c>
      <c r="G199" s="146">
        <v>15</v>
      </c>
    </row>
    <row r="200" spans="2:7" x14ac:dyDescent="0.25">
      <c r="B200" s="146">
        <v>1720</v>
      </c>
      <c r="C200" s="147" t="s">
        <v>419</v>
      </c>
      <c r="D200" s="147" t="s">
        <v>754</v>
      </c>
      <c r="E200" s="147" t="s">
        <v>640</v>
      </c>
      <c r="F200" s="146">
        <v>20</v>
      </c>
      <c r="G200" s="146">
        <v>8</v>
      </c>
    </row>
    <row r="201" spans="2:7" x14ac:dyDescent="0.25">
      <c r="B201" s="146">
        <v>1723</v>
      </c>
      <c r="C201" s="147" t="s">
        <v>394</v>
      </c>
      <c r="D201" s="147" t="s">
        <v>755</v>
      </c>
      <c r="E201" s="147" t="s">
        <v>543</v>
      </c>
      <c r="F201" s="146">
        <v>-29</v>
      </c>
      <c r="G201" s="146">
        <v>7</v>
      </c>
    </row>
    <row r="202" spans="2:7" x14ac:dyDescent="0.25">
      <c r="B202" s="146">
        <v>1727</v>
      </c>
      <c r="C202" s="147" t="s">
        <v>394</v>
      </c>
      <c r="D202" s="147" t="s">
        <v>756</v>
      </c>
      <c r="E202" s="147" t="s">
        <v>726</v>
      </c>
      <c r="F202" s="146">
        <v>-45</v>
      </c>
      <c r="G202" s="146">
        <v>8</v>
      </c>
    </row>
    <row r="203" spans="2:7" x14ac:dyDescent="0.25">
      <c r="B203" s="146">
        <v>1728</v>
      </c>
      <c r="C203" s="147" t="s">
        <v>757</v>
      </c>
      <c r="D203" s="147" t="s">
        <v>635</v>
      </c>
      <c r="E203" s="147" t="s">
        <v>758</v>
      </c>
      <c r="F203" s="146">
        <v>-21</v>
      </c>
      <c r="G203" s="146">
        <v>8</v>
      </c>
    </row>
    <row r="204" spans="2:7" x14ac:dyDescent="0.25">
      <c r="B204" s="146">
        <v>1731</v>
      </c>
      <c r="C204" s="147" t="s">
        <v>759</v>
      </c>
      <c r="D204" s="147" t="s">
        <v>635</v>
      </c>
      <c r="E204" s="147" t="s">
        <v>760</v>
      </c>
      <c r="F204" s="146">
        <v>-6</v>
      </c>
      <c r="G204" s="146">
        <v>17</v>
      </c>
    </row>
    <row r="205" spans="2:7" x14ac:dyDescent="0.25">
      <c r="B205" s="146">
        <v>1734</v>
      </c>
      <c r="C205" s="147" t="s">
        <v>407</v>
      </c>
      <c r="D205" s="147" t="s">
        <v>761</v>
      </c>
      <c r="E205" s="147" t="s">
        <v>762</v>
      </c>
      <c r="F205" s="146">
        <v>-8</v>
      </c>
      <c r="G205" s="146">
        <v>13</v>
      </c>
    </row>
    <row r="206" spans="2:7" x14ac:dyDescent="0.25">
      <c r="B206" s="146">
        <v>1737</v>
      </c>
      <c r="C206" s="147" t="s">
        <v>394</v>
      </c>
      <c r="D206" s="147" t="s">
        <v>509</v>
      </c>
      <c r="E206" s="147" t="s">
        <v>392</v>
      </c>
      <c r="F206" s="146">
        <v>-30</v>
      </c>
      <c r="G206" s="146">
        <v>8</v>
      </c>
    </row>
    <row r="207" spans="2:7" x14ac:dyDescent="0.25">
      <c r="B207" s="146">
        <v>1738</v>
      </c>
      <c r="C207" s="147" t="s">
        <v>578</v>
      </c>
      <c r="D207" s="147" t="s">
        <v>763</v>
      </c>
      <c r="E207" s="147" t="s">
        <v>575</v>
      </c>
      <c r="F207" s="146">
        <v>-10</v>
      </c>
      <c r="G207" s="146">
        <v>12</v>
      </c>
    </row>
    <row r="208" spans="2:7" x14ac:dyDescent="0.25">
      <c r="B208" s="146">
        <v>1739</v>
      </c>
      <c r="C208" s="147" t="s">
        <v>477</v>
      </c>
      <c r="D208" s="147" t="s">
        <v>764</v>
      </c>
      <c r="E208" s="147" t="s">
        <v>659</v>
      </c>
      <c r="F208" s="146">
        <v>-2</v>
      </c>
      <c r="G208" s="146">
        <v>9</v>
      </c>
    </row>
    <row r="209" spans="2:7" x14ac:dyDescent="0.25">
      <c r="B209" s="146">
        <v>1740</v>
      </c>
      <c r="C209" s="147" t="s">
        <v>383</v>
      </c>
      <c r="D209" s="147" t="s">
        <v>765</v>
      </c>
      <c r="E209" s="147" t="s">
        <v>766</v>
      </c>
      <c r="F209" s="146">
        <v>13</v>
      </c>
      <c r="G209" s="146">
        <v>11</v>
      </c>
    </row>
    <row r="210" spans="2:7" x14ac:dyDescent="0.25">
      <c r="B210" s="146">
        <v>1747</v>
      </c>
      <c r="C210" s="147" t="s">
        <v>436</v>
      </c>
      <c r="D210" s="147" t="s">
        <v>767</v>
      </c>
      <c r="E210" s="147" t="s">
        <v>768</v>
      </c>
      <c r="F210" s="146">
        <v>46</v>
      </c>
      <c r="G210" s="146">
        <v>15</v>
      </c>
    </row>
    <row r="211" spans="2:7" x14ac:dyDescent="0.25">
      <c r="B211" s="146">
        <v>1759</v>
      </c>
      <c r="C211" s="147" t="s">
        <v>683</v>
      </c>
      <c r="D211" s="147" t="s">
        <v>602</v>
      </c>
      <c r="E211" s="147" t="s">
        <v>664</v>
      </c>
      <c r="F211" s="146">
        <v>-9</v>
      </c>
      <c r="G211" s="146">
        <v>13</v>
      </c>
    </row>
    <row r="212" spans="2:7" x14ac:dyDescent="0.25">
      <c r="B212" s="146">
        <v>1766</v>
      </c>
      <c r="C212" s="147" t="s">
        <v>769</v>
      </c>
      <c r="D212" s="147" t="s">
        <v>520</v>
      </c>
      <c r="E212" s="147" t="s">
        <v>497</v>
      </c>
      <c r="F212" s="146">
        <v>-1</v>
      </c>
      <c r="G212" s="146">
        <v>11</v>
      </c>
    </row>
    <row r="213" spans="2:7" x14ac:dyDescent="0.25">
      <c r="B213" s="146">
        <v>1769</v>
      </c>
      <c r="C213" s="147" t="s">
        <v>427</v>
      </c>
      <c r="D213" s="147" t="s">
        <v>434</v>
      </c>
      <c r="E213" s="147" t="s">
        <v>770</v>
      </c>
      <c r="F213" s="146">
        <v>-25</v>
      </c>
      <c r="G213" s="146">
        <v>9</v>
      </c>
    </row>
    <row r="214" spans="2:7" x14ac:dyDescent="0.25">
      <c r="B214" s="146">
        <v>1771</v>
      </c>
      <c r="C214" s="147" t="s">
        <v>427</v>
      </c>
      <c r="D214" s="147" t="s">
        <v>771</v>
      </c>
      <c r="E214" s="147" t="s">
        <v>772</v>
      </c>
      <c r="F214" s="146">
        <v>-7</v>
      </c>
      <c r="G214" s="146">
        <v>9</v>
      </c>
    </row>
    <row r="215" spans="2:7" x14ac:dyDescent="0.25">
      <c r="B215" s="146">
        <v>1775</v>
      </c>
      <c r="C215" s="147" t="s">
        <v>427</v>
      </c>
      <c r="D215" s="147" t="s">
        <v>773</v>
      </c>
      <c r="E215" s="147" t="s">
        <v>774</v>
      </c>
      <c r="F215" s="146">
        <v>-38</v>
      </c>
      <c r="G215" s="146">
        <v>10</v>
      </c>
    </row>
    <row r="216" spans="2:7" x14ac:dyDescent="0.25">
      <c r="B216" s="146">
        <v>1779</v>
      </c>
      <c r="C216" s="147" t="s">
        <v>427</v>
      </c>
      <c r="D216" s="147" t="s">
        <v>775</v>
      </c>
      <c r="E216" s="147" t="s">
        <v>597</v>
      </c>
      <c r="F216" s="146">
        <v>-30</v>
      </c>
      <c r="G216" s="146">
        <v>7</v>
      </c>
    </row>
    <row r="217" spans="2:7" x14ac:dyDescent="0.25">
      <c r="B217" s="146">
        <v>1781</v>
      </c>
      <c r="C217" s="147" t="s">
        <v>427</v>
      </c>
      <c r="D217" s="147" t="s">
        <v>776</v>
      </c>
      <c r="E217" s="147" t="s">
        <v>734</v>
      </c>
      <c r="F217" s="146">
        <v>-35</v>
      </c>
      <c r="G217" s="146">
        <v>11</v>
      </c>
    </row>
    <row r="218" spans="2:7" x14ac:dyDescent="0.25">
      <c r="B218" s="146">
        <v>1783</v>
      </c>
      <c r="C218" s="147" t="s">
        <v>427</v>
      </c>
      <c r="D218" s="147" t="s">
        <v>424</v>
      </c>
      <c r="E218" s="147" t="s">
        <v>777</v>
      </c>
      <c r="F218" s="146">
        <v>-18</v>
      </c>
      <c r="G218" s="146">
        <v>9</v>
      </c>
    </row>
    <row r="219" spans="2:7" x14ac:dyDescent="0.25">
      <c r="B219" s="146">
        <v>1785</v>
      </c>
      <c r="C219" s="147" t="s">
        <v>427</v>
      </c>
      <c r="D219" s="147" t="s">
        <v>778</v>
      </c>
      <c r="E219" s="147" t="s">
        <v>779</v>
      </c>
      <c r="F219" s="146">
        <v>-23</v>
      </c>
      <c r="G219" s="146">
        <v>8</v>
      </c>
    </row>
    <row r="220" spans="2:7" x14ac:dyDescent="0.25">
      <c r="B220" s="146">
        <v>1787</v>
      </c>
      <c r="C220" s="147" t="s">
        <v>427</v>
      </c>
      <c r="D220" s="147" t="s">
        <v>498</v>
      </c>
      <c r="E220" s="147" t="s">
        <v>780</v>
      </c>
      <c r="F220" s="146">
        <v>-16</v>
      </c>
      <c r="G220" s="146">
        <v>28</v>
      </c>
    </row>
    <row r="221" spans="2:7" x14ac:dyDescent="0.25">
      <c r="B221" s="146">
        <v>1789</v>
      </c>
      <c r="C221" s="147" t="s">
        <v>427</v>
      </c>
      <c r="D221" s="147" t="s">
        <v>741</v>
      </c>
      <c r="E221" s="147" t="s">
        <v>781</v>
      </c>
      <c r="F221" s="146">
        <v>-17</v>
      </c>
      <c r="G221" s="146">
        <v>15</v>
      </c>
    </row>
    <row r="222" spans="2:7" x14ac:dyDescent="0.25">
      <c r="B222" s="146">
        <v>1790</v>
      </c>
      <c r="C222" s="147" t="s">
        <v>491</v>
      </c>
      <c r="D222" s="147" t="s">
        <v>509</v>
      </c>
      <c r="E222" s="147" t="s">
        <v>467</v>
      </c>
      <c r="F222" s="146">
        <v>35</v>
      </c>
      <c r="G222" s="146">
        <v>10</v>
      </c>
    </row>
    <row r="223" spans="2:7" x14ac:dyDescent="0.25">
      <c r="B223" s="146">
        <v>1793</v>
      </c>
      <c r="C223" s="147" t="s">
        <v>427</v>
      </c>
      <c r="D223" s="147" t="s">
        <v>565</v>
      </c>
      <c r="E223" s="147" t="s">
        <v>476</v>
      </c>
      <c r="F223" s="146">
        <v>-27</v>
      </c>
      <c r="G223" s="146">
        <v>9</v>
      </c>
    </row>
    <row r="224" spans="2:7" x14ac:dyDescent="0.25">
      <c r="B224" s="146">
        <v>1797</v>
      </c>
      <c r="C224" s="147" t="s">
        <v>427</v>
      </c>
      <c r="D224" s="147" t="s">
        <v>739</v>
      </c>
      <c r="E224" s="147" t="s">
        <v>782</v>
      </c>
      <c r="F224" s="146">
        <v>-27</v>
      </c>
      <c r="G224" s="146">
        <v>9</v>
      </c>
    </row>
    <row r="225" spans="2:7" x14ac:dyDescent="0.25">
      <c r="B225" s="146">
        <v>1844</v>
      </c>
      <c r="C225" s="147" t="s">
        <v>419</v>
      </c>
      <c r="D225" s="147" t="s">
        <v>783</v>
      </c>
      <c r="E225" s="147" t="s">
        <v>784</v>
      </c>
      <c r="F225" s="146">
        <v>-8</v>
      </c>
      <c r="G225" s="146">
        <v>10</v>
      </c>
    </row>
    <row r="226" spans="2:7" x14ac:dyDescent="0.25">
      <c r="B226" s="146">
        <v>1850</v>
      </c>
      <c r="C226" s="147" t="s">
        <v>657</v>
      </c>
      <c r="D226" s="147" t="s">
        <v>785</v>
      </c>
      <c r="E226" s="147" t="s">
        <v>786</v>
      </c>
      <c r="F226" s="146">
        <v>-8</v>
      </c>
      <c r="G226" s="146">
        <v>7</v>
      </c>
    </row>
    <row r="227" spans="2:7" x14ac:dyDescent="0.25">
      <c r="B227" s="146">
        <v>1851</v>
      </c>
      <c r="C227" s="147" t="s">
        <v>787</v>
      </c>
      <c r="D227" s="147" t="s">
        <v>788</v>
      </c>
      <c r="E227" s="147" t="s">
        <v>789</v>
      </c>
      <c r="F227" s="146">
        <v>-27</v>
      </c>
      <c r="G227" s="146">
        <v>9</v>
      </c>
    </row>
    <row r="228" spans="2:7" x14ac:dyDescent="0.25">
      <c r="B228" s="146">
        <v>1852</v>
      </c>
      <c r="C228" s="147" t="s">
        <v>578</v>
      </c>
      <c r="D228" s="147" t="s">
        <v>760</v>
      </c>
      <c r="E228" s="147" t="s">
        <v>790</v>
      </c>
      <c r="F228" s="146">
        <v>-3</v>
      </c>
      <c r="G228" s="146">
        <v>10</v>
      </c>
    </row>
    <row r="229" spans="2:7" x14ac:dyDescent="0.25">
      <c r="B229" s="146">
        <v>1853</v>
      </c>
      <c r="C229" s="147" t="s">
        <v>787</v>
      </c>
      <c r="D229" s="147" t="s">
        <v>791</v>
      </c>
      <c r="E229" s="147" t="s">
        <v>792</v>
      </c>
      <c r="F229" s="146">
        <v>-14</v>
      </c>
      <c r="G229" s="146">
        <v>20</v>
      </c>
    </row>
    <row r="230" spans="2:7" x14ac:dyDescent="0.25">
      <c r="B230" s="146">
        <v>1854</v>
      </c>
      <c r="C230" s="147" t="s">
        <v>496</v>
      </c>
      <c r="D230" s="147" t="s">
        <v>793</v>
      </c>
      <c r="E230" s="147" t="s">
        <v>713</v>
      </c>
      <c r="F230" s="146">
        <v>2</v>
      </c>
      <c r="G230" s="146">
        <v>14</v>
      </c>
    </row>
    <row r="231" spans="2:7" x14ac:dyDescent="0.25">
      <c r="B231" s="146">
        <v>1855</v>
      </c>
      <c r="C231" s="147" t="s">
        <v>787</v>
      </c>
      <c r="D231" s="147" t="s">
        <v>794</v>
      </c>
      <c r="E231" s="147" t="s">
        <v>716</v>
      </c>
      <c r="F231" s="146">
        <v>-29</v>
      </c>
      <c r="G231" s="146">
        <v>8</v>
      </c>
    </row>
    <row r="232" spans="2:7" x14ac:dyDescent="0.25">
      <c r="B232" s="146">
        <v>1857</v>
      </c>
      <c r="C232" s="147" t="s">
        <v>787</v>
      </c>
      <c r="D232" s="147" t="s">
        <v>675</v>
      </c>
      <c r="E232" s="147" t="s">
        <v>795</v>
      </c>
      <c r="F232" s="146">
        <v>-38</v>
      </c>
      <c r="G232" s="146">
        <v>5</v>
      </c>
    </row>
    <row r="233" spans="2:7" x14ac:dyDescent="0.25">
      <c r="B233" s="146">
        <v>1859</v>
      </c>
      <c r="C233" s="147" t="s">
        <v>787</v>
      </c>
      <c r="D233" s="147" t="s">
        <v>751</v>
      </c>
      <c r="E233" s="147" t="s">
        <v>524</v>
      </c>
      <c r="F233" s="146">
        <v>-19</v>
      </c>
      <c r="G233" s="146">
        <v>9</v>
      </c>
    </row>
    <row r="234" spans="2:7" x14ac:dyDescent="0.25">
      <c r="B234" s="146">
        <v>1861</v>
      </c>
      <c r="C234" s="147" t="s">
        <v>787</v>
      </c>
      <c r="D234" s="147" t="s">
        <v>423</v>
      </c>
      <c r="E234" s="147" t="s">
        <v>672</v>
      </c>
      <c r="F234" s="146">
        <v>-30</v>
      </c>
      <c r="G234" s="146">
        <v>9</v>
      </c>
    </row>
    <row r="235" spans="2:7" x14ac:dyDescent="0.25">
      <c r="B235" s="146">
        <v>1865</v>
      </c>
      <c r="C235" s="147" t="s">
        <v>787</v>
      </c>
      <c r="D235" s="147" t="s">
        <v>505</v>
      </c>
      <c r="E235" s="147" t="s">
        <v>796</v>
      </c>
      <c r="F235" s="146">
        <v>-24</v>
      </c>
      <c r="G235" s="146">
        <v>9</v>
      </c>
    </row>
    <row r="236" spans="2:7" x14ac:dyDescent="0.25">
      <c r="B236" s="146">
        <v>1867</v>
      </c>
      <c r="C236" s="147" t="s">
        <v>787</v>
      </c>
      <c r="D236" s="147" t="s">
        <v>797</v>
      </c>
      <c r="E236" s="147" t="s">
        <v>378</v>
      </c>
      <c r="F236" s="146">
        <v>13</v>
      </c>
      <c r="G236" s="146">
        <v>35</v>
      </c>
    </row>
    <row r="237" spans="2:7" x14ac:dyDescent="0.25">
      <c r="B237" s="146">
        <v>1869</v>
      </c>
      <c r="C237" s="147" t="s">
        <v>787</v>
      </c>
      <c r="D237" s="147" t="s">
        <v>698</v>
      </c>
      <c r="E237" s="147" t="s">
        <v>798</v>
      </c>
      <c r="F237" s="146">
        <v>8</v>
      </c>
      <c r="G237" s="146">
        <v>9</v>
      </c>
    </row>
    <row r="238" spans="2:7" x14ac:dyDescent="0.25">
      <c r="B238" s="146">
        <v>1877</v>
      </c>
      <c r="C238" s="147" t="s">
        <v>799</v>
      </c>
      <c r="D238" s="147" t="s">
        <v>800</v>
      </c>
      <c r="E238" s="147" t="s">
        <v>788</v>
      </c>
      <c r="F238" s="146">
        <v>2</v>
      </c>
      <c r="G238" s="146">
        <v>20</v>
      </c>
    </row>
    <row r="239" spans="2:7" x14ac:dyDescent="0.25">
      <c r="B239" s="146">
        <v>1878</v>
      </c>
      <c r="C239" s="147" t="s">
        <v>657</v>
      </c>
      <c r="D239" s="147" t="s">
        <v>470</v>
      </c>
      <c r="E239" s="147" t="s">
        <v>801</v>
      </c>
      <c r="F239" s="146">
        <v>15</v>
      </c>
      <c r="G239" s="146">
        <v>9</v>
      </c>
    </row>
    <row r="240" spans="2:7" x14ac:dyDescent="0.25">
      <c r="B240" s="146">
        <v>1879</v>
      </c>
      <c r="C240" s="147" t="s">
        <v>799</v>
      </c>
      <c r="D240" s="147" t="s">
        <v>602</v>
      </c>
      <c r="E240" s="147" t="s">
        <v>483</v>
      </c>
      <c r="F240" s="146">
        <v>-1</v>
      </c>
      <c r="G240" s="146">
        <v>11</v>
      </c>
    </row>
    <row r="241" spans="2:7" x14ac:dyDescent="0.25">
      <c r="B241" s="146">
        <v>1881</v>
      </c>
      <c r="C241" s="147" t="s">
        <v>799</v>
      </c>
      <c r="D241" s="147" t="s">
        <v>802</v>
      </c>
      <c r="E241" s="147" t="s">
        <v>803</v>
      </c>
      <c r="F241" s="146">
        <v>-1</v>
      </c>
      <c r="G241" s="146">
        <v>14</v>
      </c>
    </row>
    <row r="242" spans="2:7" x14ac:dyDescent="0.25">
      <c r="B242" s="146">
        <v>1882</v>
      </c>
      <c r="C242" s="147" t="s">
        <v>657</v>
      </c>
      <c r="D242" s="147" t="s">
        <v>804</v>
      </c>
      <c r="E242" s="147" t="s">
        <v>805</v>
      </c>
      <c r="F242" s="146">
        <v>7</v>
      </c>
      <c r="G242" s="146">
        <v>11</v>
      </c>
    </row>
    <row r="243" spans="2:7" x14ac:dyDescent="0.25">
      <c r="B243" s="146">
        <v>1883</v>
      </c>
      <c r="C243" s="147" t="s">
        <v>799</v>
      </c>
      <c r="D243" s="147" t="s">
        <v>620</v>
      </c>
      <c r="E243" s="147" t="s">
        <v>806</v>
      </c>
      <c r="F243" s="146">
        <v>74</v>
      </c>
      <c r="G243" s="146">
        <v>10</v>
      </c>
    </row>
    <row r="244" spans="2:7" x14ac:dyDescent="0.25">
      <c r="B244" s="146">
        <v>1884</v>
      </c>
      <c r="C244" s="147" t="s">
        <v>604</v>
      </c>
      <c r="D244" s="147" t="s">
        <v>807</v>
      </c>
      <c r="E244" s="147" t="s">
        <v>808</v>
      </c>
      <c r="F244" s="146">
        <v>-1</v>
      </c>
      <c r="G244" s="146">
        <v>9</v>
      </c>
    </row>
    <row r="245" spans="2:7" x14ac:dyDescent="0.25">
      <c r="B245" s="146">
        <v>1885</v>
      </c>
      <c r="C245" s="147" t="s">
        <v>799</v>
      </c>
      <c r="D245" s="147" t="s">
        <v>387</v>
      </c>
      <c r="E245" s="147" t="s">
        <v>809</v>
      </c>
      <c r="F245" s="146">
        <v>3</v>
      </c>
      <c r="G245" s="146">
        <v>9</v>
      </c>
    </row>
    <row r="246" spans="2:7" x14ac:dyDescent="0.25">
      <c r="B246" s="146">
        <v>1887</v>
      </c>
      <c r="C246" s="147" t="s">
        <v>799</v>
      </c>
      <c r="D246" s="147" t="s">
        <v>810</v>
      </c>
      <c r="E246" s="147" t="s">
        <v>423</v>
      </c>
      <c r="F246" s="146">
        <v>-10</v>
      </c>
      <c r="G246" s="146">
        <v>8</v>
      </c>
    </row>
    <row r="247" spans="2:7" x14ac:dyDescent="0.25">
      <c r="B247" s="146">
        <v>1889</v>
      </c>
      <c r="C247" s="147" t="s">
        <v>799</v>
      </c>
      <c r="D247" s="147" t="s">
        <v>647</v>
      </c>
      <c r="E247" s="147" t="s">
        <v>811</v>
      </c>
      <c r="F247" s="146">
        <v>-16</v>
      </c>
      <c r="G247" s="146">
        <v>7</v>
      </c>
    </row>
    <row r="248" spans="2:7" x14ac:dyDescent="0.25">
      <c r="B248" s="146">
        <v>1891</v>
      </c>
      <c r="C248" s="147" t="s">
        <v>654</v>
      </c>
      <c r="D248" s="147" t="s">
        <v>812</v>
      </c>
      <c r="E248" s="147" t="s">
        <v>813</v>
      </c>
      <c r="F248" s="146">
        <v>11</v>
      </c>
      <c r="G248" s="146">
        <v>9</v>
      </c>
    </row>
    <row r="249" spans="2:7" x14ac:dyDescent="0.25">
      <c r="B249" s="146">
        <v>1896</v>
      </c>
      <c r="C249" s="147" t="s">
        <v>814</v>
      </c>
      <c r="D249" s="147" t="s">
        <v>815</v>
      </c>
      <c r="E249" s="147" t="s">
        <v>816</v>
      </c>
      <c r="F249" s="146">
        <v>21</v>
      </c>
      <c r="G249" s="146">
        <v>6</v>
      </c>
    </row>
    <row r="250" spans="2:7" x14ac:dyDescent="0.25">
      <c r="B250" s="146">
        <v>1897</v>
      </c>
      <c r="C250" s="147" t="s">
        <v>563</v>
      </c>
      <c r="D250" s="147" t="s">
        <v>666</v>
      </c>
      <c r="E250" s="147" t="s">
        <v>817</v>
      </c>
      <c r="F250" s="146">
        <v>7</v>
      </c>
      <c r="G250" s="146">
        <v>10</v>
      </c>
    </row>
    <row r="251" spans="2:7" x14ac:dyDescent="0.25">
      <c r="B251" s="146">
        <v>1898</v>
      </c>
      <c r="C251" s="147" t="s">
        <v>814</v>
      </c>
      <c r="D251" s="147" t="s">
        <v>486</v>
      </c>
      <c r="E251" s="147" t="s">
        <v>818</v>
      </c>
      <c r="F251" s="146">
        <v>39</v>
      </c>
      <c r="G251" s="146">
        <v>7</v>
      </c>
    </row>
    <row r="252" spans="2:7" x14ac:dyDescent="0.25">
      <c r="B252" s="146">
        <v>1899</v>
      </c>
      <c r="C252" s="147" t="s">
        <v>757</v>
      </c>
      <c r="D252" s="147" t="s">
        <v>583</v>
      </c>
      <c r="E252" s="147" t="s">
        <v>819</v>
      </c>
      <c r="F252" s="146">
        <v>265</v>
      </c>
      <c r="G252" s="146">
        <v>7</v>
      </c>
    </row>
    <row r="253" spans="2:7" x14ac:dyDescent="0.25">
      <c r="B253" s="146">
        <v>1900</v>
      </c>
      <c r="C253" s="147" t="s">
        <v>814</v>
      </c>
      <c r="D253" s="147" t="s">
        <v>820</v>
      </c>
      <c r="E253" s="147" t="s">
        <v>821</v>
      </c>
      <c r="F253" s="146">
        <v>38</v>
      </c>
      <c r="G253" s="146">
        <v>7</v>
      </c>
    </row>
    <row r="254" spans="2:7" x14ac:dyDescent="0.25">
      <c r="B254" s="146">
        <v>1902</v>
      </c>
      <c r="C254" s="147" t="s">
        <v>814</v>
      </c>
      <c r="D254" s="147" t="s">
        <v>534</v>
      </c>
      <c r="E254" s="147" t="s">
        <v>822</v>
      </c>
      <c r="F254" s="146">
        <v>53</v>
      </c>
      <c r="G254" s="146">
        <v>9</v>
      </c>
    </row>
    <row r="255" spans="2:7" x14ac:dyDescent="0.25">
      <c r="B255" s="146">
        <v>1904</v>
      </c>
      <c r="C255" s="147" t="s">
        <v>814</v>
      </c>
      <c r="D255" s="147" t="s">
        <v>823</v>
      </c>
      <c r="E255" s="147" t="s">
        <v>823</v>
      </c>
      <c r="F255" s="146">
        <v>0</v>
      </c>
      <c r="G255" s="146">
        <v>8</v>
      </c>
    </row>
    <row r="256" spans="2:7" x14ac:dyDescent="0.25">
      <c r="B256" s="146">
        <v>1908</v>
      </c>
      <c r="C256" s="147" t="s">
        <v>814</v>
      </c>
      <c r="D256" s="147" t="s">
        <v>576</v>
      </c>
      <c r="E256" s="147" t="s">
        <v>591</v>
      </c>
      <c r="F256" s="146">
        <v>34</v>
      </c>
      <c r="G256" s="146">
        <v>7</v>
      </c>
    </row>
    <row r="257" spans="2:7" x14ac:dyDescent="0.25">
      <c r="B257" s="146">
        <v>1910</v>
      </c>
      <c r="C257" s="147" t="s">
        <v>814</v>
      </c>
      <c r="D257" s="147" t="s">
        <v>762</v>
      </c>
      <c r="E257" s="147" t="s">
        <v>565</v>
      </c>
      <c r="F257" s="146">
        <v>10</v>
      </c>
      <c r="G257" s="146">
        <v>11</v>
      </c>
    </row>
    <row r="258" spans="2:7" x14ac:dyDescent="0.25">
      <c r="B258" s="146">
        <v>1914</v>
      </c>
      <c r="C258" s="147" t="s">
        <v>401</v>
      </c>
      <c r="D258" s="147" t="s">
        <v>767</v>
      </c>
      <c r="E258" s="147" t="s">
        <v>824</v>
      </c>
      <c r="F258" s="146">
        <v>5</v>
      </c>
      <c r="G258" s="146">
        <v>9</v>
      </c>
    </row>
    <row r="259" spans="2:7" x14ac:dyDescent="0.25">
      <c r="B259" s="146">
        <v>1917</v>
      </c>
      <c r="C259" s="147" t="s">
        <v>567</v>
      </c>
      <c r="D259" s="147" t="s">
        <v>440</v>
      </c>
      <c r="E259" s="147" t="s">
        <v>825</v>
      </c>
      <c r="F259" s="146">
        <v>-11</v>
      </c>
      <c r="G259" s="146">
        <v>9</v>
      </c>
    </row>
    <row r="260" spans="2:7" x14ac:dyDescent="0.25">
      <c r="B260" s="146">
        <v>1918</v>
      </c>
      <c r="C260" s="147" t="s">
        <v>401</v>
      </c>
      <c r="D260" s="147" t="s">
        <v>826</v>
      </c>
      <c r="E260" s="147" t="s">
        <v>827</v>
      </c>
      <c r="F260" s="146">
        <v>7</v>
      </c>
      <c r="G260" s="146">
        <v>10</v>
      </c>
    </row>
    <row r="261" spans="2:7" x14ac:dyDescent="0.25">
      <c r="B261" s="146">
        <v>1920</v>
      </c>
      <c r="C261" s="147" t="s">
        <v>401</v>
      </c>
      <c r="D261" s="147" t="s">
        <v>487</v>
      </c>
      <c r="E261" s="147" t="s">
        <v>406</v>
      </c>
      <c r="F261" s="146">
        <v>32</v>
      </c>
      <c r="G261" s="146">
        <v>10</v>
      </c>
    </row>
    <row r="262" spans="2:7" x14ac:dyDescent="0.25">
      <c r="B262" s="146">
        <v>1921</v>
      </c>
      <c r="C262" s="147" t="s">
        <v>458</v>
      </c>
      <c r="D262" s="147" t="s">
        <v>828</v>
      </c>
      <c r="E262" s="147" t="s">
        <v>829</v>
      </c>
      <c r="F262" s="146">
        <v>10</v>
      </c>
      <c r="G262" s="146">
        <v>10</v>
      </c>
    </row>
    <row r="263" spans="2:7" x14ac:dyDescent="0.25">
      <c r="B263" s="146">
        <v>1924</v>
      </c>
      <c r="C263" s="147" t="s">
        <v>401</v>
      </c>
      <c r="D263" s="147" t="s">
        <v>510</v>
      </c>
      <c r="E263" s="147" t="s">
        <v>830</v>
      </c>
      <c r="F263" s="146">
        <v>713</v>
      </c>
      <c r="G263" s="146">
        <v>8</v>
      </c>
    </row>
    <row r="264" spans="2:7" x14ac:dyDescent="0.25">
      <c r="B264" s="146">
        <v>1926</v>
      </c>
      <c r="C264" s="147" t="s">
        <v>401</v>
      </c>
      <c r="D264" s="147" t="s">
        <v>592</v>
      </c>
      <c r="E264" s="147" t="s">
        <v>831</v>
      </c>
      <c r="F264" s="146">
        <v>449</v>
      </c>
      <c r="G264" s="146">
        <v>13</v>
      </c>
    </row>
    <row r="265" spans="2:7" x14ac:dyDescent="0.25">
      <c r="B265" s="146">
        <v>1935</v>
      </c>
      <c r="C265" s="147" t="s">
        <v>718</v>
      </c>
      <c r="D265" s="147" t="s">
        <v>832</v>
      </c>
      <c r="E265" s="147" t="s">
        <v>833</v>
      </c>
      <c r="F265" s="146">
        <v>-16</v>
      </c>
      <c r="G265" s="146">
        <v>9</v>
      </c>
    </row>
    <row r="266" spans="2:7" x14ac:dyDescent="0.25">
      <c r="B266" s="146">
        <v>1943</v>
      </c>
      <c r="C266" s="147" t="s">
        <v>469</v>
      </c>
      <c r="D266" s="147" t="s">
        <v>381</v>
      </c>
      <c r="E266" s="147" t="s">
        <v>834</v>
      </c>
      <c r="F266" s="146">
        <v>-2</v>
      </c>
      <c r="G266" s="146">
        <v>15</v>
      </c>
    </row>
    <row r="267" spans="2:7" x14ac:dyDescent="0.25">
      <c r="B267" s="146">
        <v>1945</v>
      </c>
      <c r="C267" s="147" t="s">
        <v>469</v>
      </c>
      <c r="D267" s="147" t="s">
        <v>687</v>
      </c>
      <c r="E267" s="147" t="s">
        <v>555</v>
      </c>
      <c r="F267" s="146">
        <v>14</v>
      </c>
      <c r="G267" s="146">
        <v>10</v>
      </c>
    </row>
    <row r="268" spans="2:7" x14ac:dyDescent="0.25">
      <c r="B268" s="146">
        <v>1948</v>
      </c>
      <c r="C268" s="147" t="s">
        <v>513</v>
      </c>
      <c r="D268" s="147" t="s">
        <v>579</v>
      </c>
      <c r="E268" s="147" t="s">
        <v>835</v>
      </c>
      <c r="F268" s="146">
        <v>-5</v>
      </c>
      <c r="G268" s="146">
        <v>8</v>
      </c>
    </row>
    <row r="269" spans="2:7" x14ac:dyDescent="0.25">
      <c r="B269" s="146">
        <v>1951</v>
      </c>
      <c r="C269" s="147" t="s">
        <v>836</v>
      </c>
      <c r="D269" s="147" t="s">
        <v>837</v>
      </c>
      <c r="E269" s="147" t="s">
        <v>838</v>
      </c>
      <c r="F269" s="146">
        <v>-1</v>
      </c>
      <c r="G269" s="146">
        <v>9</v>
      </c>
    </row>
    <row r="270" spans="2:7" x14ac:dyDescent="0.25">
      <c r="B270" s="146">
        <v>1953</v>
      </c>
      <c r="C270" s="147" t="s">
        <v>836</v>
      </c>
      <c r="D270" s="147" t="s">
        <v>441</v>
      </c>
      <c r="E270" s="147" t="s">
        <v>793</v>
      </c>
      <c r="F270" s="146">
        <v>-11</v>
      </c>
      <c r="G270" s="146">
        <v>14</v>
      </c>
    </row>
    <row r="271" spans="2:7" x14ac:dyDescent="0.25">
      <c r="B271" s="146">
        <v>1954</v>
      </c>
      <c r="C271" s="147" t="s">
        <v>839</v>
      </c>
      <c r="D271" s="147" t="s">
        <v>840</v>
      </c>
      <c r="E271" s="147" t="s">
        <v>841</v>
      </c>
      <c r="F271" s="146">
        <v>8</v>
      </c>
      <c r="G271" s="146">
        <v>11</v>
      </c>
    </row>
    <row r="272" spans="2:7" x14ac:dyDescent="0.25">
      <c r="B272" s="146">
        <v>1955</v>
      </c>
      <c r="C272" s="147" t="s">
        <v>836</v>
      </c>
      <c r="D272" s="147" t="s">
        <v>602</v>
      </c>
      <c r="E272" s="147" t="s">
        <v>745</v>
      </c>
      <c r="F272" s="146">
        <v>-4</v>
      </c>
      <c r="G272" s="146">
        <v>12</v>
      </c>
    </row>
    <row r="273" spans="2:7" x14ac:dyDescent="0.25">
      <c r="B273" s="146">
        <v>1959</v>
      </c>
      <c r="C273" s="147" t="s">
        <v>836</v>
      </c>
      <c r="D273" s="147" t="s">
        <v>773</v>
      </c>
      <c r="E273" s="147" t="s">
        <v>818</v>
      </c>
      <c r="F273" s="146">
        <v>-14</v>
      </c>
      <c r="G273" s="146">
        <v>11</v>
      </c>
    </row>
    <row r="274" spans="2:7" x14ac:dyDescent="0.25">
      <c r="B274" s="146">
        <v>1960</v>
      </c>
      <c r="C274" s="147" t="s">
        <v>496</v>
      </c>
      <c r="D274" s="147" t="s">
        <v>625</v>
      </c>
      <c r="E274" s="147" t="s">
        <v>474</v>
      </c>
      <c r="F274" s="146">
        <v>-7</v>
      </c>
      <c r="G274" s="146">
        <v>16</v>
      </c>
    </row>
    <row r="275" spans="2:7" x14ac:dyDescent="0.25">
      <c r="B275" s="146">
        <v>1961</v>
      </c>
      <c r="C275" s="147" t="s">
        <v>836</v>
      </c>
      <c r="D275" s="147" t="s">
        <v>842</v>
      </c>
      <c r="E275" s="147" t="s">
        <v>503</v>
      </c>
      <c r="F275" s="146">
        <v>-4</v>
      </c>
      <c r="G275" s="146">
        <v>8</v>
      </c>
    </row>
    <row r="276" spans="2:7" x14ac:dyDescent="0.25">
      <c r="B276" s="146">
        <v>1962</v>
      </c>
      <c r="C276" s="147" t="s">
        <v>489</v>
      </c>
      <c r="D276" s="147" t="s">
        <v>540</v>
      </c>
      <c r="E276" s="147" t="s">
        <v>843</v>
      </c>
      <c r="F276" s="146">
        <v>14</v>
      </c>
      <c r="G276" s="146">
        <v>8</v>
      </c>
    </row>
    <row r="277" spans="2:7" x14ac:dyDescent="0.25">
      <c r="B277" s="146">
        <v>1964</v>
      </c>
      <c r="C277" s="147" t="s">
        <v>844</v>
      </c>
      <c r="D277" s="147" t="s">
        <v>807</v>
      </c>
      <c r="E277" s="147" t="s">
        <v>571</v>
      </c>
      <c r="F277" s="146">
        <v>13</v>
      </c>
      <c r="G277" s="146">
        <v>11</v>
      </c>
    </row>
    <row r="278" spans="2:7" x14ac:dyDescent="0.25">
      <c r="B278" s="146">
        <v>1965</v>
      </c>
      <c r="C278" s="147" t="s">
        <v>836</v>
      </c>
      <c r="D278" s="147" t="s">
        <v>845</v>
      </c>
      <c r="E278" s="147" t="s">
        <v>846</v>
      </c>
      <c r="F278" s="146">
        <v>-2</v>
      </c>
      <c r="G278" s="146">
        <v>11</v>
      </c>
    </row>
    <row r="279" spans="2:7" x14ac:dyDescent="0.25">
      <c r="B279" s="146">
        <v>1967</v>
      </c>
      <c r="C279" s="147" t="s">
        <v>836</v>
      </c>
      <c r="D279" s="147" t="s">
        <v>847</v>
      </c>
      <c r="E279" s="147" t="s">
        <v>535</v>
      </c>
      <c r="F279" s="146">
        <v>2</v>
      </c>
      <c r="G279" s="146">
        <v>13</v>
      </c>
    </row>
    <row r="280" spans="2:7" x14ac:dyDescent="0.25">
      <c r="B280" s="146">
        <v>1969</v>
      </c>
      <c r="C280" s="147" t="s">
        <v>836</v>
      </c>
      <c r="D280" s="147" t="s">
        <v>545</v>
      </c>
      <c r="E280" s="147" t="s">
        <v>848</v>
      </c>
      <c r="F280" s="146">
        <v>-9</v>
      </c>
      <c r="G280" s="146">
        <v>8</v>
      </c>
    </row>
    <row r="281" spans="2:7" x14ac:dyDescent="0.25">
      <c r="B281" s="146">
        <v>1971</v>
      </c>
      <c r="C281" s="147" t="s">
        <v>836</v>
      </c>
      <c r="D281" s="147" t="s">
        <v>399</v>
      </c>
      <c r="E281" s="147" t="s">
        <v>668</v>
      </c>
      <c r="F281" s="146">
        <v>8</v>
      </c>
      <c r="G281" s="146">
        <v>11</v>
      </c>
    </row>
    <row r="282" spans="2:7" x14ac:dyDescent="0.25">
      <c r="B282" s="146">
        <v>1973</v>
      </c>
      <c r="C282" s="147" t="s">
        <v>836</v>
      </c>
      <c r="D282" s="147" t="s">
        <v>702</v>
      </c>
      <c r="E282" s="147" t="s">
        <v>849</v>
      </c>
      <c r="F282" s="146">
        <v>-4</v>
      </c>
      <c r="G282" s="146">
        <v>13</v>
      </c>
    </row>
    <row r="283" spans="2:7" x14ac:dyDescent="0.25">
      <c r="B283" s="146">
        <v>1975</v>
      </c>
      <c r="C283" s="147" t="s">
        <v>836</v>
      </c>
      <c r="D283" s="147" t="s">
        <v>850</v>
      </c>
      <c r="E283" s="147" t="s">
        <v>549</v>
      </c>
      <c r="F283" s="146">
        <v>-10</v>
      </c>
      <c r="G283" s="146">
        <v>10</v>
      </c>
    </row>
    <row r="284" spans="2:7" x14ac:dyDescent="0.25">
      <c r="B284" s="146">
        <v>1978</v>
      </c>
      <c r="C284" s="147" t="s">
        <v>491</v>
      </c>
      <c r="D284" s="147" t="s">
        <v>851</v>
      </c>
      <c r="E284" s="147" t="s">
        <v>605</v>
      </c>
      <c r="F284" s="146">
        <v>-1</v>
      </c>
      <c r="G284" s="146">
        <v>21</v>
      </c>
    </row>
    <row r="285" spans="2:7" x14ac:dyDescent="0.25">
      <c r="B285" s="146">
        <v>1982</v>
      </c>
      <c r="C285" s="147" t="s">
        <v>407</v>
      </c>
      <c r="D285" s="147" t="s">
        <v>852</v>
      </c>
      <c r="E285" s="147" t="s">
        <v>471</v>
      </c>
      <c r="F285" s="146">
        <v>27</v>
      </c>
      <c r="G285" s="146">
        <v>16</v>
      </c>
    </row>
    <row r="286" spans="2:7" x14ac:dyDescent="0.25">
      <c r="B286" s="146">
        <v>1984</v>
      </c>
      <c r="C286" s="147" t="s">
        <v>407</v>
      </c>
      <c r="D286" s="147" t="s">
        <v>707</v>
      </c>
      <c r="E286" s="147" t="s">
        <v>853</v>
      </c>
      <c r="F286" s="146">
        <v>-8</v>
      </c>
      <c r="G286" s="146">
        <v>12</v>
      </c>
    </row>
    <row r="287" spans="2:7" x14ac:dyDescent="0.25">
      <c r="B287" s="146">
        <v>1988</v>
      </c>
      <c r="C287" s="147" t="s">
        <v>407</v>
      </c>
      <c r="D287" s="147" t="s">
        <v>597</v>
      </c>
      <c r="E287" s="147" t="s">
        <v>534</v>
      </c>
      <c r="F287" s="146">
        <v>8</v>
      </c>
      <c r="G287" s="146">
        <v>11</v>
      </c>
    </row>
    <row r="288" spans="2:7" x14ac:dyDescent="0.25">
      <c r="B288" s="146">
        <v>1989</v>
      </c>
      <c r="C288" s="147" t="s">
        <v>670</v>
      </c>
      <c r="D288" s="147" t="s">
        <v>767</v>
      </c>
      <c r="E288" s="147" t="s">
        <v>704</v>
      </c>
      <c r="F288" s="146">
        <v>-17</v>
      </c>
      <c r="G288" s="146">
        <v>11</v>
      </c>
    </row>
    <row r="289" spans="2:7" x14ac:dyDescent="0.25">
      <c r="B289" s="146">
        <v>1990</v>
      </c>
      <c r="C289" s="147" t="s">
        <v>407</v>
      </c>
      <c r="D289" s="147" t="s">
        <v>854</v>
      </c>
      <c r="E289" s="147" t="s">
        <v>855</v>
      </c>
      <c r="F289" s="146">
        <v>2</v>
      </c>
      <c r="G289" s="146">
        <v>23</v>
      </c>
    </row>
    <row r="290" spans="2:7" x14ac:dyDescent="0.25">
      <c r="B290" s="146">
        <v>1991</v>
      </c>
      <c r="C290" s="147" t="s">
        <v>421</v>
      </c>
      <c r="D290" s="147" t="s">
        <v>470</v>
      </c>
      <c r="E290" s="147" t="s">
        <v>478</v>
      </c>
      <c r="F290" s="146">
        <v>-11</v>
      </c>
      <c r="G290" s="146">
        <v>12</v>
      </c>
    </row>
    <row r="291" spans="2:7" x14ac:dyDescent="0.25">
      <c r="B291" s="146">
        <v>1992</v>
      </c>
      <c r="C291" s="147" t="s">
        <v>560</v>
      </c>
      <c r="D291" s="147" t="s">
        <v>856</v>
      </c>
      <c r="E291" s="147" t="s">
        <v>583</v>
      </c>
      <c r="F291" s="146">
        <v>4</v>
      </c>
      <c r="G291" s="146">
        <v>20</v>
      </c>
    </row>
    <row r="292" spans="2:7" x14ac:dyDescent="0.25">
      <c r="B292" s="146">
        <v>1994</v>
      </c>
      <c r="C292" s="147" t="s">
        <v>407</v>
      </c>
      <c r="D292" s="147" t="s">
        <v>857</v>
      </c>
      <c r="E292" s="147" t="s">
        <v>858</v>
      </c>
      <c r="F292" s="146">
        <v>-9</v>
      </c>
      <c r="G292" s="146">
        <v>14</v>
      </c>
    </row>
    <row r="293" spans="2:7" x14ac:dyDescent="0.25">
      <c r="B293" s="146">
        <v>1995</v>
      </c>
      <c r="C293" s="147" t="s">
        <v>567</v>
      </c>
      <c r="D293" s="147" t="s">
        <v>859</v>
      </c>
      <c r="E293" s="147" t="s">
        <v>504</v>
      </c>
      <c r="F293" s="146">
        <v>-1</v>
      </c>
      <c r="G293" s="146">
        <v>8</v>
      </c>
    </row>
    <row r="294" spans="2:7" x14ac:dyDescent="0.25">
      <c r="B294" s="146">
        <v>1996</v>
      </c>
      <c r="C294" s="147" t="s">
        <v>407</v>
      </c>
      <c r="D294" s="147" t="s">
        <v>576</v>
      </c>
      <c r="E294" s="147" t="s">
        <v>860</v>
      </c>
      <c r="F294" s="146">
        <v>13</v>
      </c>
      <c r="G294" s="146">
        <v>17</v>
      </c>
    </row>
    <row r="295" spans="2:7" x14ac:dyDescent="0.25">
      <c r="B295" s="146">
        <v>1998</v>
      </c>
      <c r="C295" s="147" t="s">
        <v>407</v>
      </c>
      <c r="D295" s="147" t="s">
        <v>861</v>
      </c>
      <c r="E295" s="147" t="s">
        <v>605</v>
      </c>
      <c r="F295" s="146">
        <v>-12</v>
      </c>
      <c r="G295" s="146">
        <v>10</v>
      </c>
    </row>
    <row r="296" spans="2:7" x14ac:dyDescent="0.25">
      <c r="B296" s="146">
        <v>1999</v>
      </c>
      <c r="C296" s="147" t="s">
        <v>516</v>
      </c>
      <c r="D296" s="147" t="s">
        <v>470</v>
      </c>
      <c r="E296" s="147" t="s">
        <v>862</v>
      </c>
      <c r="F296" s="146">
        <v>19</v>
      </c>
      <c r="G296" s="146">
        <v>9</v>
      </c>
    </row>
    <row r="297" spans="2:7" x14ac:dyDescent="0.25">
      <c r="B297" s="146">
        <v>2007</v>
      </c>
      <c r="C297" s="147" t="s">
        <v>421</v>
      </c>
      <c r="D297" s="147" t="s">
        <v>625</v>
      </c>
      <c r="E297" s="147" t="s">
        <v>474</v>
      </c>
      <c r="F297" s="146">
        <v>-7</v>
      </c>
      <c r="G297" s="146">
        <v>18</v>
      </c>
    </row>
    <row r="298" spans="2:7" x14ac:dyDescent="0.25">
      <c r="B298" s="146">
        <v>2008</v>
      </c>
      <c r="C298" s="147" t="s">
        <v>578</v>
      </c>
      <c r="D298" s="147" t="s">
        <v>434</v>
      </c>
      <c r="E298" s="147" t="s">
        <v>788</v>
      </c>
      <c r="F298" s="146">
        <v>8</v>
      </c>
      <c r="G298" s="146">
        <v>14</v>
      </c>
    </row>
    <row r="299" spans="2:7" x14ac:dyDescent="0.25">
      <c r="B299" s="146">
        <v>2009</v>
      </c>
      <c r="C299" s="147" t="s">
        <v>421</v>
      </c>
      <c r="D299" s="147" t="s">
        <v>716</v>
      </c>
      <c r="E299" s="147" t="s">
        <v>863</v>
      </c>
      <c r="F299" s="146">
        <v>260</v>
      </c>
      <c r="G299" s="146">
        <v>12</v>
      </c>
    </row>
    <row r="300" spans="2:7" x14ac:dyDescent="0.25">
      <c r="B300" s="146">
        <v>2011</v>
      </c>
      <c r="C300" s="147" t="s">
        <v>421</v>
      </c>
      <c r="D300" s="147" t="s">
        <v>864</v>
      </c>
      <c r="E300" s="147" t="s">
        <v>826</v>
      </c>
      <c r="F300" s="146">
        <v>-19</v>
      </c>
      <c r="G300" s="146">
        <v>8</v>
      </c>
    </row>
    <row r="301" spans="2:7" x14ac:dyDescent="0.25">
      <c r="B301" s="146">
        <v>2014</v>
      </c>
      <c r="C301" s="147" t="s">
        <v>865</v>
      </c>
      <c r="D301" s="147" t="s">
        <v>574</v>
      </c>
      <c r="E301" s="147" t="s">
        <v>586</v>
      </c>
      <c r="F301" s="146">
        <v>15</v>
      </c>
      <c r="G301" s="146">
        <v>8</v>
      </c>
    </row>
    <row r="302" spans="2:7" x14ac:dyDescent="0.25">
      <c r="B302" s="146">
        <v>2015</v>
      </c>
      <c r="C302" s="147" t="s">
        <v>421</v>
      </c>
      <c r="D302" s="147" t="s">
        <v>423</v>
      </c>
      <c r="E302" s="147" t="s">
        <v>866</v>
      </c>
      <c r="F302" s="146">
        <v>-20</v>
      </c>
      <c r="G302" s="146">
        <v>9</v>
      </c>
    </row>
    <row r="303" spans="2:7" x14ac:dyDescent="0.25">
      <c r="B303" s="146">
        <v>2016</v>
      </c>
      <c r="C303" s="147" t="s">
        <v>516</v>
      </c>
      <c r="D303" s="147" t="s">
        <v>828</v>
      </c>
      <c r="E303" s="147" t="s">
        <v>810</v>
      </c>
      <c r="F303" s="146">
        <v>146</v>
      </c>
      <c r="G303" s="146">
        <v>8</v>
      </c>
    </row>
    <row r="304" spans="2:7" x14ac:dyDescent="0.25">
      <c r="B304" s="146">
        <v>2017</v>
      </c>
      <c r="C304" s="147" t="s">
        <v>421</v>
      </c>
      <c r="D304" s="147" t="s">
        <v>696</v>
      </c>
      <c r="E304" s="147" t="s">
        <v>847</v>
      </c>
      <c r="F304" s="146">
        <v>-34</v>
      </c>
      <c r="G304" s="146">
        <v>7</v>
      </c>
    </row>
    <row r="305" spans="2:7" x14ac:dyDescent="0.25">
      <c r="B305" s="146">
        <v>2019</v>
      </c>
      <c r="C305" s="147" t="s">
        <v>421</v>
      </c>
      <c r="D305" s="147" t="s">
        <v>867</v>
      </c>
      <c r="E305" s="147" t="s">
        <v>689</v>
      </c>
      <c r="F305" s="146">
        <v>-17</v>
      </c>
      <c r="G305" s="146">
        <v>11</v>
      </c>
    </row>
    <row r="306" spans="2:7" x14ac:dyDescent="0.25">
      <c r="B306" s="146">
        <v>2028</v>
      </c>
      <c r="C306" s="147" t="s">
        <v>612</v>
      </c>
      <c r="D306" s="147" t="s">
        <v>800</v>
      </c>
      <c r="E306" s="147" t="s">
        <v>478</v>
      </c>
      <c r="F306" s="146">
        <v>-1</v>
      </c>
      <c r="G306" s="146">
        <v>14</v>
      </c>
    </row>
    <row r="307" spans="2:7" x14ac:dyDescent="0.25">
      <c r="B307" s="146">
        <v>2030</v>
      </c>
      <c r="C307" s="147" t="s">
        <v>612</v>
      </c>
      <c r="D307" s="147" t="s">
        <v>868</v>
      </c>
      <c r="E307" s="147" t="s">
        <v>869</v>
      </c>
      <c r="F307" s="146">
        <v>14</v>
      </c>
      <c r="G307" s="146">
        <v>15</v>
      </c>
    </row>
    <row r="308" spans="2:7" x14ac:dyDescent="0.25">
      <c r="B308" s="146">
        <v>2032</v>
      </c>
      <c r="C308" s="147" t="s">
        <v>612</v>
      </c>
      <c r="D308" s="147" t="s">
        <v>870</v>
      </c>
      <c r="E308" s="147" t="s">
        <v>871</v>
      </c>
      <c r="F308" s="146">
        <v>-8</v>
      </c>
      <c r="G308" s="146">
        <v>10</v>
      </c>
    </row>
    <row r="309" spans="2:7" x14ac:dyDescent="0.25">
      <c r="B309" s="146">
        <v>2034</v>
      </c>
      <c r="C309" s="147" t="s">
        <v>612</v>
      </c>
      <c r="D309" s="147" t="s">
        <v>872</v>
      </c>
      <c r="E309" s="147" t="s">
        <v>873</v>
      </c>
      <c r="F309" s="146">
        <v>-6</v>
      </c>
      <c r="G309" s="146">
        <v>6</v>
      </c>
    </row>
    <row r="310" spans="2:7" x14ac:dyDescent="0.25">
      <c r="B310" s="146">
        <v>2036</v>
      </c>
      <c r="C310" s="147" t="s">
        <v>612</v>
      </c>
      <c r="D310" s="147" t="s">
        <v>874</v>
      </c>
      <c r="E310" s="147" t="s">
        <v>875</v>
      </c>
      <c r="F310" s="146">
        <v>-12</v>
      </c>
      <c r="G310" s="146">
        <v>9</v>
      </c>
    </row>
    <row r="311" spans="2:7" x14ac:dyDescent="0.25">
      <c r="B311" s="146">
        <v>2042</v>
      </c>
      <c r="C311" s="147" t="s">
        <v>612</v>
      </c>
      <c r="D311" s="147" t="s">
        <v>876</v>
      </c>
      <c r="E311" s="147" t="s">
        <v>877</v>
      </c>
      <c r="F311" s="146">
        <v>-9</v>
      </c>
      <c r="G311" s="146">
        <v>6</v>
      </c>
    </row>
    <row r="312" spans="2:7" x14ac:dyDescent="0.25">
      <c r="B312" s="146">
        <v>2044</v>
      </c>
      <c r="C312" s="147" t="s">
        <v>612</v>
      </c>
      <c r="D312" s="147" t="s">
        <v>545</v>
      </c>
      <c r="E312" s="147" t="s">
        <v>416</v>
      </c>
      <c r="F312" s="146">
        <v>-11</v>
      </c>
      <c r="G312" s="146">
        <v>8</v>
      </c>
    </row>
    <row r="313" spans="2:7" x14ac:dyDescent="0.25">
      <c r="B313" s="146">
        <v>2046</v>
      </c>
      <c r="C313" s="147" t="s">
        <v>612</v>
      </c>
      <c r="D313" s="147" t="s">
        <v>878</v>
      </c>
      <c r="E313" s="147" t="s">
        <v>577</v>
      </c>
      <c r="F313" s="146">
        <v>-20</v>
      </c>
      <c r="G313" s="146">
        <v>10</v>
      </c>
    </row>
    <row r="314" spans="2:7" x14ac:dyDescent="0.25">
      <c r="B314" s="146">
        <v>2048</v>
      </c>
      <c r="C314" s="147" t="s">
        <v>612</v>
      </c>
      <c r="D314" s="147" t="s">
        <v>812</v>
      </c>
      <c r="E314" s="147" t="s">
        <v>653</v>
      </c>
      <c r="F314" s="146">
        <v>-9</v>
      </c>
      <c r="G314" s="146">
        <v>13</v>
      </c>
    </row>
    <row r="315" spans="2:7" x14ac:dyDescent="0.25">
      <c r="B315" s="146">
        <v>2050</v>
      </c>
      <c r="C315" s="147" t="s">
        <v>612</v>
      </c>
      <c r="D315" s="147" t="s">
        <v>499</v>
      </c>
      <c r="E315" s="147" t="s">
        <v>879</v>
      </c>
      <c r="F315" s="146">
        <v>-4</v>
      </c>
      <c r="G315" s="146">
        <v>20</v>
      </c>
    </row>
    <row r="316" spans="2:7" x14ac:dyDescent="0.25">
      <c r="B316" s="146">
        <v>2054</v>
      </c>
      <c r="C316" s="147" t="s">
        <v>529</v>
      </c>
      <c r="D316" s="147" t="s">
        <v>880</v>
      </c>
      <c r="E316" s="147" t="s">
        <v>881</v>
      </c>
      <c r="F316" s="146">
        <v>-12</v>
      </c>
      <c r="G316" s="146">
        <v>7</v>
      </c>
    </row>
    <row r="317" spans="2:7" x14ac:dyDescent="0.25">
      <c r="B317" s="146">
        <v>2056</v>
      </c>
      <c r="C317" s="147" t="s">
        <v>529</v>
      </c>
      <c r="D317" s="147" t="s">
        <v>882</v>
      </c>
      <c r="E317" s="147" t="s">
        <v>883</v>
      </c>
      <c r="F317" s="146">
        <v>-11</v>
      </c>
      <c r="G317" s="146">
        <v>5</v>
      </c>
    </row>
    <row r="318" spans="2:7" x14ac:dyDescent="0.25">
      <c r="B318" s="146">
        <v>2060</v>
      </c>
      <c r="C318" s="147" t="s">
        <v>529</v>
      </c>
      <c r="D318" s="147" t="s">
        <v>625</v>
      </c>
      <c r="E318" s="147" t="s">
        <v>884</v>
      </c>
      <c r="F318" s="146">
        <v>1</v>
      </c>
      <c r="G318" s="146">
        <v>18</v>
      </c>
    </row>
    <row r="319" spans="2:7" x14ac:dyDescent="0.25">
      <c r="B319" s="146">
        <v>2062</v>
      </c>
      <c r="C319" s="147" t="s">
        <v>529</v>
      </c>
      <c r="D319" s="147" t="s">
        <v>885</v>
      </c>
      <c r="E319" s="147" t="s">
        <v>886</v>
      </c>
      <c r="F319" s="146">
        <v>-5</v>
      </c>
      <c r="G319" s="146">
        <v>9</v>
      </c>
    </row>
    <row r="320" spans="2:7" x14ac:dyDescent="0.25">
      <c r="B320" s="146">
        <v>2064</v>
      </c>
      <c r="C320" s="147" t="s">
        <v>529</v>
      </c>
      <c r="D320" s="147" t="s">
        <v>571</v>
      </c>
      <c r="E320" s="147" t="s">
        <v>887</v>
      </c>
      <c r="F320" s="146">
        <v>1</v>
      </c>
      <c r="G320" s="146">
        <v>13</v>
      </c>
    </row>
    <row r="321" spans="2:7" x14ac:dyDescent="0.25">
      <c r="B321" s="146">
        <v>2066</v>
      </c>
      <c r="C321" s="147" t="s">
        <v>529</v>
      </c>
      <c r="D321" s="147" t="s">
        <v>888</v>
      </c>
      <c r="E321" s="147" t="s">
        <v>437</v>
      </c>
      <c r="F321" s="146">
        <v>-15</v>
      </c>
      <c r="G321" s="146">
        <v>12</v>
      </c>
    </row>
    <row r="322" spans="2:7" x14ac:dyDescent="0.25">
      <c r="B322" s="146">
        <v>2068</v>
      </c>
      <c r="C322" s="147" t="s">
        <v>529</v>
      </c>
      <c r="D322" s="147" t="s">
        <v>659</v>
      </c>
      <c r="E322" s="147" t="s">
        <v>847</v>
      </c>
      <c r="F322" s="146">
        <v>-9</v>
      </c>
      <c r="G322" s="146">
        <v>10</v>
      </c>
    </row>
    <row r="323" spans="2:7" x14ac:dyDescent="0.25">
      <c r="B323" s="146">
        <v>2072</v>
      </c>
      <c r="C323" s="147" t="s">
        <v>529</v>
      </c>
      <c r="D323" s="147" t="s">
        <v>568</v>
      </c>
      <c r="E323" s="147" t="s">
        <v>622</v>
      </c>
      <c r="F323" s="146">
        <v>1</v>
      </c>
      <c r="G323" s="146">
        <v>29</v>
      </c>
    </row>
    <row r="324" spans="2:7" x14ac:dyDescent="0.25">
      <c r="B324" s="146">
        <v>2074</v>
      </c>
      <c r="C324" s="147" t="s">
        <v>529</v>
      </c>
      <c r="D324" s="147" t="s">
        <v>623</v>
      </c>
      <c r="E324" s="147" t="s">
        <v>703</v>
      </c>
      <c r="F324" s="146">
        <v>-25</v>
      </c>
      <c r="G324" s="146">
        <v>10</v>
      </c>
    </row>
    <row r="325" spans="2:7" x14ac:dyDescent="0.25">
      <c r="B325" s="146">
        <v>2076</v>
      </c>
      <c r="C325" s="147" t="s">
        <v>383</v>
      </c>
      <c r="D325" s="147" t="s">
        <v>601</v>
      </c>
      <c r="E325" s="147" t="s">
        <v>559</v>
      </c>
      <c r="F325" s="146">
        <v>-20</v>
      </c>
      <c r="G325" s="146">
        <v>7</v>
      </c>
    </row>
    <row r="326" spans="2:7" x14ac:dyDescent="0.25">
      <c r="B326" s="146">
        <v>2079</v>
      </c>
      <c r="C326" s="147" t="s">
        <v>683</v>
      </c>
      <c r="D326" s="147" t="s">
        <v>889</v>
      </c>
      <c r="E326" s="147" t="s">
        <v>827</v>
      </c>
      <c r="F326" s="146">
        <v>12</v>
      </c>
      <c r="G326" s="146">
        <v>8</v>
      </c>
    </row>
    <row r="327" spans="2:7" x14ac:dyDescent="0.25">
      <c r="B327" s="146">
        <v>2080</v>
      </c>
      <c r="C327" s="147" t="s">
        <v>380</v>
      </c>
      <c r="D327" s="147" t="s">
        <v>890</v>
      </c>
      <c r="E327" s="147" t="s">
        <v>891</v>
      </c>
      <c r="F327" s="146">
        <v>-4</v>
      </c>
      <c r="G327" s="146">
        <v>7</v>
      </c>
    </row>
    <row r="328" spans="2:7" x14ac:dyDescent="0.25">
      <c r="B328" s="146">
        <v>2085</v>
      </c>
      <c r="C328" s="147" t="s">
        <v>516</v>
      </c>
      <c r="D328" s="147" t="s">
        <v>484</v>
      </c>
      <c r="E328" s="147" t="s">
        <v>892</v>
      </c>
      <c r="F328" s="146">
        <v>-13</v>
      </c>
      <c r="G328" s="146">
        <v>9</v>
      </c>
    </row>
    <row r="329" spans="2:7" x14ac:dyDescent="0.25">
      <c r="B329" s="146">
        <v>2086</v>
      </c>
      <c r="C329" s="147" t="s">
        <v>563</v>
      </c>
      <c r="D329" s="147" t="s">
        <v>893</v>
      </c>
      <c r="E329" s="147" t="s">
        <v>822</v>
      </c>
      <c r="F329" s="146">
        <v>-23</v>
      </c>
      <c r="G329" s="146">
        <v>8</v>
      </c>
    </row>
    <row r="330" spans="2:7" x14ac:dyDescent="0.25">
      <c r="B330" s="146">
        <v>2088</v>
      </c>
      <c r="C330" s="147" t="s">
        <v>377</v>
      </c>
      <c r="D330" s="147" t="s">
        <v>766</v>
      </c>
      <c r="E330" s="147" t="s">
        <v>894</v>
      </c>
      <c r="F330" s="146">
        <v>28</v>
      </c>
      <c r="G330" s="146">
        <v>12</v>
      </c>
    </row>
    <row r="331" spans="2:7" x14ac:dyDescent="0.25">
      <c r="B331" s="146">
        <v>2092</v>
      </c>
      <c r="C331" s="147" t="s">
        <v>380</v>
      </c>
      <c r="D331" s="147" t="s">
        <v>895</v>
      </c>
      <c r="E331" s="147" t="s">
        <v>896</v>
      </c>
      <c r="F331" s="146">
        <v>10</v>
      </c>
      <c r="G331" s="146">
        <v>11</v>
      </c>
    </row>
    <row r="332" spans="2:7" x14ac:dyDescent="0.25">
      <c r="B332" s="146">
        <v>2094</v>
      </c>
      <c r="C332" s="147" t="s">
        <v>380</v>
      </c>
      <c r="D332" s="147" t="s">
        <v>897</v>
      </c>
      <c r="E332" s="147" t="s">
        <v>898</v>
      </c>
      <c r="F332" s="146">
        <v>-22</v>
      </c>
      <c r="G332" s="146">
        <v>7</v>
      </c>
    </row>
    <row r="333" spans="2:7" x14ac:dyDescent="0.25">
      <c r="B333" s="146">
        <v>2096</v>
      </c>
      <c r="C333" s="147" t="s">
        <v>380</v>
      </c>
      <c r="D333" s="147" t="s">
        <v>899</v>
      </c>
      <c r="E333" s="147" t="s">
        <v>900</v>
      </c>
      <c r="F333" s="146">
        <v>-21</v>
      </c>
      <c r="G333" s="146">
        <v>8</v>
      </c>
    </row>
    <row r="334" spans="2:7" x14ac:dyDescent="0.25">
      <c r="B334" s="146">
        <v>2097</v>
      </c>
      <c r="C334" s="147" t="s">
        <v>439</v>
      </c>
      <c r="D334" s="147" t="s">
        <v>901</v>
      </c>
      <c r="E334" s="147" t="s">
        <v>902</v>
      </c>
      <c r="F334" s="146">
        <v>-9</v>
      </c>
      <c r="G334" s="146">
        <v>9</v>
      </c>
    </row>
    <row r="335" spans="2:7" x14ac:dyDescent="0.25">
      <c r="B335" s="146">
        <v>2098</v>
      </c>
      <c r="C335" s="147" t="s">
        <v>380</v>
      </c>
      <c r="D335" s="147" t="s">
        <v>903</v>
      </c>
      <c r="E335" s="147" t="s">
        <v>904</v>
      </c>
      <c r="F335" s="146">
        <v>-12</v>
      </c>
      <c r="G335" s="146">
        <v>8</v>
      </c>
    </row>
    <row r="336" spans="2:7" x14ac:dyDescent="0.25">
      <c r="B336" s="148" t="s">
        <v>102</v>
      </c>
      <c r="C336" s="148" t="s">
        <v>102</v>
      </c>
      <c r="D336" s="148" t="s">
        <v>102</v>
      </c>
      <c r="E336" s="148" t="s">
        <v>102</v>
      </c>
      <c r="F336" s="148" t="s">
        <v>102</v>
      </c>
      <c r="G336" s="148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6"/>
  <sheetViews>
    <sheetView workbookViewId="0">
      <selection activeCell="G7" sqref="G7"/>
    </sheetView>
  </sheetViews>
  <sheetFormatPr defaultColWidth="8.85546875" defaultRowHeight="15" x14ac:dyDescent="0.25"/>
  <cols>
    <col min="3" max="3" width="12.140625" bestFit="1" customWidth="1"/>
    <col min="4" max="4" width="13.140625" bestFit="1" customWidth="1"/>
    <col min="6" max="6" width="8.85546875" style="92"/>
    <col min="7" max="7" width="11.42578125" bestFit="1" customWidth="1"/>
  </cols>
  <sheetData>
    <row r="2" spans="2:7" x14ac:dyDescent="0.25">
      <c r="B2" s="5" t="s">
        <v>945</v>
      </c>
      <c r="C2" s="8"/>
      <c r="D2" s="8"/>
    </row>
    <row r="3" spans="2:7" x14ac:dyDescent="0.25">
      <c r="B3" s="8"/>
      <c r="C3" s="8"/>
      <c r="D3" s="8"/>
    </row>
    <row r="4" spans="2:7" ht="15.75" thickBot="1" x14ac:dyDescent="0.3">
      <c r="B4" s="107" t="s">
        <v>946</v>
      </c>
      <c r="C4" s="107" t="s">
        <v>947</v>
      </c>
      <c r="D4" s="107" t="s">
        <v>948</v>
      </c>
    </row>
    <row r="5" spans="2:7" ht="15.75" thickTop="1" x14ac:dyDescent="0.25">
      <c r="B5" s="149">
        <v>33</v>
      </c>
      <c r="C5" s="101">
        <v>1812</v>
      </c>
      <c r="D5" s="150">
        <v>90000</v>
      </c>
      <c r="F5" s="92" t="s">
        <v>949</v>
      </c>
      <c r="G5" s="21">
        <f>PERCENTILE(D5:D46,0.2)</f>
        <v>83600</v>
      </c>
    </row>
    <row r="6" spans="2:7" x14ac:dyDescent="0.25">
      <c r="B6" s="149">
        <v>32</v>
      </c>
      <c r="C6" s="101">
        <v>1914</v>
      </c>
      <c r="D6" s="150">
        <v>104400</v>
      </c>
    </row>
    <row r="7" spans="2:7" x14ac:dyDescent="0.25">
      <c r="B7" s="149">
        <v>32</v>
      </c>
      <c r="C7" s="101">
        <v>1842</v>
      </c>
      <c r="D7" s="150">
        <v>93300</v>
      </c>
      <c r="F7" s="92" t="s">
        <v>950</v>
      </c>
      <c r="G7" s="21">
        <f>PERCENTILE(D5:D46,0.8)</f>
        <v>99900.000000000015</v>
      </c>
    </row>
    <row r="8" spans="2:7" x14ac:dyDescent="0.25">
      <c r="B8" s="149">
        <v>33</v>
      </c>
      <c r="C8" s="101">
        <v>1812</v>
      </c>
      <c r="D8" s="150">
        <v>91000</v>
      </c>
    </row>
    <row r="9" spans="2:7" x14ac:dyDescent="0.25">
      <c r="B9" s="149">
        <v>32</v>
      </c>
      <c r="C9" s="101">
        <v>1836</v>
      </c>
      <c r="D9" s="150">
        <v>101900</v>
      </c>
    </row>
    <row r="10" spans="2:7" x14ac:dyDescent="0.25">
      <c r="B10" s="149">
        <v>33</v>
      </c>
      <c r="C10" s="101">
        <v>2028</v>
      </c>
      <c r="D10" s="150">
        <v>108500</v>
      </c>
    </row>
    <row r="11" spans="2:7" x14ac:dyDescent="0.25">
      <c r="B11" s="149">
        <v>32</v>
      </c>
      <c r="C11" s="101">
        <v>1732</v>
      </c>
      <c r="D11" s="150">
        <v>87600</v>
      </c>
    </row>
    <row r="12" spans="2:7" x14ac:dyDescent="0.25">
      <c r="B12" s="149">
        <v>33</v>
      </c>
      <c r="C12" s="101">
        <v>1850</v>
      </c>
      <c r="D12" s="150">
        <v>96000</v>
      </c>
    </row>
    <row r="13" spans="2:7" x14ac:dyDescent="0.25">
      <c r="B13" s="149">
        <v>32</v>
      </c>
      <c r="C13" s="101">
        <v>1791</v>
      </c>
      <c r="D13" s="150">
        <v>89200</v>
      </c>
    </row>
    <row r="14" spans="2:7" x14ac:dyDescent="0.25">
      <c r="B14" s="149">
        <v>33</v>
      </c>
      <c r="C14" s="101">
        <v>1666</v>
      </c>
      <c r="D14" s="150">
        <v>88400</v>
      </c>
    </row>
    <row r="15" spans="2:7" x14ac:dyDescent="0.25">
      <c r="B15" s="149">
        <v>32</v>
      </c>
      <c r="C15" s="101">
        <v>1852</v>
      </c>
      <c r="D15" s="150">
        <v>100800</v>
      </c>
    </row>
    <row r="16" spans="2:7" x14ac:dyDescent="0.25">
      <c r="B16" s="149">
        <v>32</v>
      </c>
      <c r="C16" s="101">
        <v>1620</v>
      </c>
      <c r="D16" s="150">
        <v>96700</v>
      </c>
    </row>
    <row r="17" spans="2:4" x14ac:dyDescent="0.25">
      <c r="B17" s="149">
        <v>32</v>
      </c>
      <c r="C17" s="101">
        <v>1692</v>
      </c>
      <c r="D17" s="150">
        <v>87500</v>
      </c>
    </row>
    <row r="18" spans="2:4" x14ac:dyDescent="0.25">
      <c r="B18" s="149">
        <v>32</v>
      </c>
      <c r="C18" s="101">
        <v>2372</v>
      </c>
      <c r="D18" s="150">
        <v>114000</v>
      </c>
    </row>
    <row r="19" spans="2:4" x14ac:dyDescent="0.25">
      <c r="B19" s="149">
        <v>32</v>
      </c>
      <c r="C19" s="101">
        <v>2372</v>
      </c>
      <c r="D19" s="150">
        <v>113200</v>
      </c>
    </row>
    <row r="20" spans="2:4" x14ac:dyDescent="0.25">
      <c r="B20" s="149">
        <v>33</v>
      </c>
      <c r="C20" s="101">
        <v>1666</v>
      </c>
      <c r="D20" s="150">
        <v>87500</v>
      </c>
    </row>
    <row r="21" spans="2:4" x14ac:dyDescent="0.25">
      <c r="B21" s="149">
        <v>32</v>
      </c>
      <c r="C21" s="101">
        <v>2123</v>
      </c>
      <c r="D21" s="150">
        <v>116100</v>
      </c>
    </row>
    <row r="22" spans="2:4" x14ac:dyDescent="0.25">
      <c r="B22" s="149">
        <v>32</v>
      </c>
      <c r="C22" s="101">
        <v>1620</v>
      </c>
      <c r="D22" s="150">
        <v>94700</v>
      </c>
    </row>
    <row r="23" spans="2:4" x14ac:dyDescent="0.25">
      <c r="B23" s="149">
        <v>32</v>
      </c>
      <c r="C23" s="101">
        <v>1731</v>
      </c>
      <c r="D23" s="150">
        <v>86400</v>
      </c>
    </row>
    <row r="24" spans="2:4" x14ac:dyDescent="0.25">
      <c r="B24" s="149">
        <v>32</v>
      </c>
      <c r="C24" s="101">
        <v>1666</v>
      </c>
      <c r="D24" s="150">
        <v>87100</v>
      </c>
    </row>
    <row r="25" spans="2:4" x14ac:dyDescent="0.25">
      <c r="B25" s="149">
        <v>28</v>
      </c>
      <c r="C25" s="101">
        <v>1520</v>
      </c>
      <c r="D25" s="150">
        <v>83400</v>
      </c>
    </row>
    <row r="26" spans="2:4" x14ac:dyDescent="0.25">
      <c r="B26" s="149">
        <v>27</v>
      </c>
      <c r="C26" s="101">
        <v>1484</v>
      </c>
      <c r="D26" s="150">
        <v>79800</v>
      </c>
    </row>
    <row r="27" spans="2:4" x14ac:dyDescent="0.25">
      <c r="B27" s="149">
        <v>28</v>
      </c>
      <c r="C27" s="101">
        <v>1588</v>
      </c>
      <c r="D27" s="150">
        <v>81500</v>
      </c>
    </row>
    <row r="28" spans="2:4" x14ac:dyDescent="0.25">
      <c r="B28" s="149">
        <v>28</v>
      </c>
      <c r="C28" s="101">
        <v>1598</v>
      </c>
      <c r="D28" s="150">
        <v>87100</v>
      </c>
    </row>
    <row r="29" spans="2:4" x14ac:dyDescent="0.25">
      <c r="B29" s="149">
        <v>28</v>
      </c>
      <c r="C29" s="101">
        <v>1484</v>
      </c>
      <c r="D29" s="150">
        <v>82600</v>
      </c>
    </row>
    <row r="30" spans="2:4" x14ac:dyDescent="0.25">
      <c r="B30" s="149">
        <v>28</v>
      </c>
      <c r="C30" s="101">
        <v>1484</v>
      </c>
      <c r="D30" s="150">
        <v>78800</v>
      </c>
    </row>
    <row r="31" spans="2:4" x14ac:dyDescent="0.25">
      <c r="B31" s="149">
        <v>28</v>
      </c>
      <c r="C31" s="101">
        <v>1520</v>
      </c>
      <c r="D31" s="150">
        <v>87600</v>
      </c>
    </row>
    <row r="32" spans="2:4" x14ac:dyDescent="0.25">
      <c r="B32" s="149">
        <v>27</v>
      </c>
      <c r="C32" s="101">
        <v>1701</v>
      </c>
      <c r="D32" s="150">
        <v>94200</v>
      </c>
    </row>
    <row r="33" spans="2:4" x14ac:dyDescent="0.25">
      <c r="B33" s="149">
        <v>28</v>
      </c>
      <c r="C33" s="101">
        <v>1484</v>
      </c>
      <c r="D33" s="150">
        <v>82000</v>
      </c>
    </row>
    <row r="34" spans="2:4" x14ac:dyDescent="0.25">
      <c r="B34" s="149">
        <v>28</v>
      </c>
      <c r="C34" s="101">
        <v>1468</v>
      </c>
      <c r="D34" s="150">
        <v>88100</v>
      </c>
    </row>
    <row r="35" spans="2:4" x14ac:dyDescent="0.25">
      <c r="B35" s="149">
        <v>28</v>
      </c>
      <c r="C35" s="101">
        <v>1520</v>
      </c>
      <c r="D35" s="150">
        <v>88100</v>
      </c>
    </row>
    <row r="36" spans="2:4" x14ac:dyDescent="0.25">
      <c r="B36" s="149">
        <v>27</v>
      </c>
      <c r="C36" s="101">
        <v>1520</v>
      </c>
      <c r="D36" s="150">
        <v>88600</v>
      </c>
    </row>
    <row r="37" spans="2:4" x14ac:dyDescent="0.25">
      <c r="B37" s="149">
        <v>27</v>
      </c>
      <c r="C37" s="101">
        <v>1484</v>
      </c>
      <c r="D37" s="150">
        <v>76600</v>
      </c>
    </row>
    <row r="38" spans="2:4" x14ac:dyDescent="0.25">
      <c r="B38" s="149">
        <v>28</v>
      </c>
      <c r="C38" s="101">
        <v>1520</v>
      </c>
      <c r="D38" s="150">
        <v>84400</v>
      </c>
    </row>
    <row r="39" spans="2:4" x14ac:dyDescent="0.25">
      <c r="B39" s="149">
        <v>27</v>
      </c>
      <c r="C39" s="101">
        <v>1668</v>
      </c>
      <c r="D39" s="150">
        <v>90900</v>
      </c>
    </row>
    <row r="40" spans="2:4" x14ac:dyDescent="0.25">
      <c r="B40" s="149">
        <v>28</v>
      </c>
      <c r="C40" s="101">
        <v>1588</v>
      </c>
      <c r="D40" s="150">
        <v>81000</v>
      </c>
    </row>
    <row r="41" spans="2:4" x14ac:dyDescent="0.25">
      <c r="B41" s="149">
        <v>28</v>
      </c>
      <c r="C41" s="101">
        <v>1784</v>
      </c>
      <c r="D41" s="150">
        <v>91300</v>
      </c>
    </row>
    <row r="42" spans="2:4" x14ac:dyDescent="0.25">
      <c r="B42" s="149">
        <v>27</v>
      </c>
      <c r="C42" s="101">
        <v>1484</v>
      </c>
      <c r="D42" s="150">
        <v>81300</v>
      </c>
    </row>
    <row r="43" spans="2:4" x14ac:dyDescent="0.25">
      <c r="B43" s="149">
        <v>27</v>
      </c>
      <c r="C43" s="101">
        <v>1520</v>
      </c>
      <c r="D43" s="150">
        <v>100700</v>
      </c>
    </row>
    <row r="44" spans="2:4" x14ac:dyDescent="0.25">
      <c r="B44" s="149">
        <v>28</v>
      </c>
      <c r="C44" s="101">
        <v>1520</v>
      </c>
      <c r="D44" s="150">
        <v>87200</v>
      </c>
    </row>
    <row r="45" spans="2:4" x14ac:dyDescent="0.25">
      <c r="B45" s="149">
        <v>27</v>
      </c>
      <c r="C45" s="101">
        <v>1684</v>
      </c>
      <c r="D45" s="150">
        <v>96700</v>
      </c>
    </row>
    <row r="46" spans="2:4" x14ac:dyDescent="0.25">
      <c r="B46" s="149">
        <v>27</v>
      </c>
      <c r="C46" s="101">
        <v>1581</v>
      </c>
      <c r="D46" s="150">
        <v>120700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H429"/>
  <sheetViews>
    <sheetView workbookViewId="0">
      <selection activeCell="H13" sqref="H13"/>
    </sheetView>
  </sheetViews>
  <sheetFormatPr defaultColWidth="8.85546875" defaultRowHeight="15" x14ac:dyDescent="0.25"/>
  <cols>
    <col min="2" max="5" width="12.7109375" customWidth="1"/>
    <col min="8" max="8" width="10.42578125" bestFit="1" customWidth="1"/>
  </cols>
  <sheetData>
    <row r="2" spans="2:8" x14ac:dyDescent="0.25">
      <c r="B2" s="44" t="s">
        <v>308</v>
      </c>
      <c r="C2" s="45"/>
      <c r="D2" s="45"/>
    </row>
    <row r="3" spans="2:8" x14ac:dyDescent="0.25">
      <c r="B3" s="45"/>
      <c r="C3" s="45"/>
      <c r="D3" s="45"/>
    </row>
    <row r="4" spans="2:8" ht="15.75" thickBot="1" x14ac:dyDescent="0.3">
      <c r="B4" s="151" t="s">
        <v>309</v>
      </c>
      <c r="C4" s="151" t="s">
        <v>310</v>
      </c>
      <c r="D4" s="151" t="s">
        <v>311</v>
      </c>
      <c r="E4" s="93" t="s">
        <v>951</v>
      </c>
    </row>
    <row r="5" spans="2:8" ht="15.75" thickTop="1" x14ac:dyDescent="0.25">
      <c r="B5" s="62" t="s">
        <v>320</v>
      </c>
      <c r="C5" s="63">
        <v>0</v>
      </c>
      <c r="D5" s="63">
        <v>739</v>
      </c>
      <c r="E5" s="21">
        <f>C5+D5</f>
        <v>739</v>
      </c>
      <c r="G5" s="92" t="s">
        <v>941</v>
      </c>
      <c r="H5" s="21">
        <f>PERCENTILE(E5:E429,0.1)</f>
        <v>194.00000000000003</v>
      </c>
    </row>
    <row r="6" spans="2:8" x14ac:dyDescent="0.25">
      <c r="B6" s="62" t="s">
        <v>326</v>
      </c>
      <c r="C6" s="63">
        <v>0</v>
      </c>
      <c r="D6" s="63">
        <v>1230</v>
      </c>
      <c r="E6" s="21">
        <f t="shared" ref="E6:E69" si="0">C6+D6</f>
        <v>1230</v>
      </c>
      <c r="G6" s="92"/>
      <c r="H6" s="21"/>
    </row>
    <row r="7" spans="2:8" x14ac:dyDescent="0.25">
      <c r="B7" s="62" t="s">
        <v>330</v>
      </c>
      <c r="C7" s="63">
        <v>0</v>
      </c>
      <c r="D7" s="63">
        <v>389</v>
      </c>
      <c r="E7" s="21">
        <f t="shared" si="0"/>
        <v>389</v>
      </c>
      <c r="G7" s="92" t="s">
        <v>942</v>
      </c>
      <c r="H7" s="21">
        <f>PERCENTILE(E5:E429,0.9)</f>
        <v>9098.2000000000007</v>
      </c>
    </row>
    <row r="8" spans="2:8" x14ac:dyDescent="0.25">
      <c r="B8" s="62" t="s">
        <v>326</v>
      </c>
      <c r="C8" s="63">
        <v>638</v>
      </c>
      <c r="D8" s="63">
        <v>347</v>
      </c>
      <c r="E8" s="21">
        <f t="shared" si="0"/>
        <v>985</v>
      </c>
      <c r="G8" s="92"/>
      <c r="H8" s="21"/>
    </row>
    <row r="9" spans="2:8" x14ac:dyDescent="0.25">
      <c r="B9" s="62" t="s">
        <v>332</v>
      </c>
      <c r="C9" s="63">
        <v>963</v>
      </c>
      <c r="D9" s="63">
        <v>4754</v>
      </c>
      <c r="E9" s="21">
        <f t="shared" si="0"/>
        <v>5717</v>
      </c>
      <c r="G9" s="92" t="s">
        <v>943</v>
      </c>
      <c r="H9" s="21">
        <f>QUARTILE(E5:E429,1)</f>
        <v>490</v>
      </c>
    </row>
    <row r="10" spans="2:8" x14ac:dyDescent="0.25">
      <c r="B10" s="62" t="s">
        <v>326</v>
      </c>
      <c r="C10" s="63">
        <v>2827</v>
      </c>
      <c r="D10" s="63">
        <v>0</v>
      </c>
      <c r="E10" s="21">
        <f t="shared" si="0"/>
        <v>2827</v>
      </c>
      <c r="G10" s="92"/>
      <c r="H10" s="21"/>
    </row>
    <row r="11" spans="2:8" x14ac:dyDescent="0.25">
      <c r="B11" s="62" t="s">
        <v>330</v>
      </c>
      <c r="C11" s="63">
        <v>0</v>
      </c>
      <c r="D11" s="63">
        <v>229</v>
      </c>
      <c r="E11" s="21">
        <f t="shared" si="0"/>
        <v>229</v>
      </c>
      <c r="G11" s="92" t="s">
        <v>952</v>
      </c>
      <c r="H11" s="21">
        <f>QUARTILE(E5:E429,2)</f>
        <v>836</v>
      </c>
    </row>
    <row r="12" spans="2:8" x14ac:dyDescent="0.25">
      <c r="B12" s="62" t="s">
        <v>335</v>
      </c>
      <c r="C12" s="63">
        <v>0</v>
      </c>
      <c r="D12" s="63">
        <v>533</v>
      </c>
      <c r="E12" s="21">
        <f t="shared" si="0"/>
        <v>533</v>
      </c>
      <c r="H12" s="21"/>
    </row>
    <row r="13" spans="2:8" x14ac:dyDescent="0.25">
      <c r="B13" s="62" t="s">
        <v>320</v>
      </c>
      <c r="C13" s="63">
        <v>6509</v>
      </c>
      <c r="D13" s="63">
        <v>493</v>
      </c>
      <c r="E13" s="21">
        <f t="shared" si="0"/>
        <v>7002</v>
      </c>
      <c r="G13" s="92" t="s">
        <v>944</v>
      </c>
      <c r="H13" s="21">
        <f>QUARTILE(E5:E429,3)</f>
        <v>2632</v>
      </c>
    </row>
    <row r="14" spans="2:8" x14ac:dyDescent="0.25">
      <c r="B14" s="62" t="s">
        <v>320</v>
      </c>
      <c r="C14" s="63">
        <v>966</v>
      </c>
      <c r="D14" s="63">
        <v>0</v>
      </c>
      <c r="E14" s="21">
        <f t="shared" si="0"/>
        <v>966</v>
      </c>
    </row>
    <row r="15" spans="2:8" x14ac:dyDescent="0.25">
      <c r="B15" s="62" t="s">
        <v>335</v>
      </c>
      <c r="C15" s="63">
        <v>0</v>
      </c>
      <c r="D15" s="63">
        <v>989</v>
      </c>
      <c r="E15" s="21">
        <f t="shared" si="0"/>
        <v>989</v>
      </c>
    </row>
    <row r="16" spans="2:8" x14ac:dyDescent="0.25">
      <c r="B16" s="62" t="s">
        <v>330</v>
      </c>
      <c r="C16" s="63">
        <v>0</v>
      </c>
      <c r="D16" s="63">
        <v>3305</v>
      </c>
      <c r="E16" s="21">
        <f t="shared" si="0"/>
        <v>3305</v>
      </c>
    </row>
    <row r="17" spans="2:5" x14ac:dyDescent="0.25">
      <c r="B17" s="62" t="s">
        <v>335</v>
      </c>
      <c r="C17" s="63">
        <v>322</v>
      </c>
      <c r="D17" s="63">
        <v>578</v>
      </c>
      <c r="E17" s="21">
        <f t="shared" si="0"/>
        <v>900</v>
      </c>
    </row>
    <row r="18" spans="2:5" x14ac:dyDescent="0.25">
      <c r="B18" s="62" t="s">
        <v>330</v>
      </c>
      <c r="C18" s="63">
        <v>0</v>
      </c>
      <c r="D18" s="63">
        <v>821</v>
      </c>
      <c r="E18" s="21">
        <f t="shared" si="0"/>
        <v>821</v>
      </c>
    </row>
    <row r="19" spans="2:5" x14ac:dyDescent="0.25">
      <c r="B19" s="62" t="s">
        <v>330</v>
      </c>
      <c r="C19" s="63">
        <v>396</v>
      </c>
      <c r="D19" s="63">
        <v>228</v>
      </c>
      <c r="E19" s="21">
        <f t="shared" si="0"/>
        <v>624</v>
      </c>
    </row>
    <row r="20" spans="2:5" x14ac:dyDescent="0.25">
      <c r="B20" s="62" t="s">
        <v>337</v>
      </c>
      <c r="C20" s="63">
        <v>0</v>
      </c>
      <c r="D20" s="63">
        <v>129</v>
      </c>
      <c r="E20" s="21">
        <f t="shared" si="0"/>
        <v>129</v>
      </c>
    </row>
    <row r="21" spans="2:5" x14ac:dyDescent="0.25">
      <c r="B21" s="62" t="s">
        <v>326</v>
      </c>
      <c r="C21" s="63">
        <v>652</v>
      </c>
      <c r="D21" s="63">
        <v>732</v>
      </c>
      <c r="E21" s="21">
        <f t="shared" si="0"/>
        <v>1384</v>
      </c>
    </row>
    <row r="22" spans="2:5" x14ac:dyDescent="0.25">
      <c r="B22" s="62" t="s">
        <v>330</v>
      </c>
      <c r="C22" s="63">
        <v>708</v>
      </c>
      <c r="D22" s="63">
        <v>683</v>
      </c>
      <c r="E22" s="21">
        <f t="shared" si="0"/>
        <v>1391</v>
      </c>
    </row>
    <row r="23" spans="2:5" x14ac:dyDescent="0.25">
      <c r="B23" s="62" t="s">
        <v>338</v>
      </c>
      <c r="C23" s="63">
        <v>207</v>
      </c>
      <c r="D23" s="63">
        <v>0</v>
      </c>
      <c r="E23" s="21">
        <f t="shared" si="0"/>
        <v>207</v>
      </c>
    </row>
    <row r="24" spans="2:5" x14ac:dyDescent="0.25">
      <c r="B24" s="62" t="s">
        <v>332</v>
      </c>
      <c r="C24" s="63">
        <v>287</v>
      </c>
      <c r="D24" s="63">
        <v>12348</v>
      </c>
      <c r="E24" s="21">
        <f t="shared" si="0"/>
        <v>12635</v>
      </c>
    </row>
    <row r="25" spans="2:5" x14ac:dyDescent="0.25">
      <c r="B25" s="62" t="s">
        <v>326</v>
      </c>
      <c r="C25" s="63">
        <v>0</v>
      </c>
      <c r="D25" s="63">
        <v>17545</v>
      </c>
      <c r="E25" s="21">
        <f t="shared" si="0"/>
        <v>17545</v>
      </c>
    </row>
    <row r="26" spans="2:5" x14ac:dyDescent="0.25">
      <c r="B26" s="62" t="s">
        <v>326</v>
      </c>
      <c r="C26" s="63">
        <v>101</v>
      </c>
      <c r="D26" s="63">
        <v>3871</v>
      </c>
      <c r="E26" s="21">
        <f t="shared" si="0"/>
        <v>3972</v>
      </c>
    </row>
    <row r="27" spans="2:5" x14ac:dyDescent="0.25">
      <c r="B27" s="62" t="s">
        <v>326</v>
      </c>
      <c r="C27" s="63">
        <v>0</v>
      </c>
      <c r="D27" s="63">
        <v>0</v>
      </c>
      <c r="E27" s="21">
        <f t="shared" si="0"/>
        <v>0</v>
      </c>
    </row>
    <row r="28" spans="2:5" x14ac:dyDescent="0.25">
      <c r="B28" s="62" t="s">
        <v>326</v>
      </c>
      <c r="C28" s="63">
        <v>0</v>
      </c>
      <c r="D28" s="63">
        <v>485</v>
      </c>
      <c r="E28" s="21">
        <f t="shared" si="0"/>
        <v>485</v>
      </c>
    </row>
    <row r="29" spans="2:5" x14ac:dyDescent="0.25">
      <c r="B29" s="62" t="s">
        <v>330</v>
      </c>
      <c r="C29" s="63">
        <v>0</v>
      </c>
      <c r="D29" s="63">
        <v>10723</v>
      </c>
      <c r="E29" s="21">
        <f t="shared" si="0"/>
        <v>10723</v>
      </c>
    </row>
    <row r="30" spans="2:5" x14ac:dyDescent="0.25">
      <c r="B30" s="62" t="s">
        <v>335</v>
      </c>
      <c r="C30" s="63">
        <v>141</v>
      </c>
      <c r="D30" s="63">
        <v>245</v>
      </c>
      <c r="E30" s="21">
        <f t="shared" si="0"/>
        <v>386</v>
      </c>
    </row>
    <row r="31" spans="2:5" x14ac:dyDescent="0.25">
      <c r="B31" s="62" t="s">
        <v>337</v>
      </c>
      <c r="C31" s="63">
        <v>0</v>
      </c>
      <c r="D31" s="63">
        <v>0</v>
      </c>
      <c r="E31" s="21">
        <f t="shared" si="0"/>
        <v>0</v>
      </c>
    </row>
    <row r="32" spans="2:5" x14ac:dyDescent="0.25">
      <c r="B32" s="62" t="s">
        <v>337</v>
      </c>
      <c r="C32" s="63">
        <v>2484</v>
      </c>
      <c r="D32" s="63">
        <v>0</v>
      </c>
      <c r="E32" s="21">
        <f t="shared" si="0"/>
        <v>2484</v>
      </c>
    </row>
    <row r="33" spans="2:5" x14ac:dyDescent="0.25">
      <c r="B33" s="62" t="s">
        <v>320</v>
      </c>
      <c r="C33" s="63">
        <v>237</v>
      </c>
      <c r="D33" s="63">
        <v>236</v>
      </c>
      <c r="E33" s="21">
        <f t="shared" si="0"/>
        <v>473</v>
      </c>
    </row>
    <row r="34" spans="2:5" x14ac:dyDescent="0.25">
      <c r="B34" s="62" t="s">
        <v>320</v>
      </c>
      <c r="C34" s="63">
        <v>0</v>
      </c>
      <c r="D34" s="63">
        <v>485</v>
      </c>
      <c r="E34" s="21">
        <f t="shared" si="0"/>
        <v>485</v>
      </c>
    </row>
    <row r="35" spans="2:5" x14ac:dyDescent="0.25">
      <c r="B35" s="62" t="s">
        <v>332</v>
      </c>
      <c r="C35" s="63">
        <v>335</v>
      </c>
      <c r="D35" s="63">
        <v>1708</v>
      </c>
      <c r="E35" s="21">
        <f t="shared" si="0"/>
        <v>2043</v>
      </c>
    </row>
    <row r="36" spans="2:5" x14ac:dyDescent="0.25">
      <c r="B36" s="62" t="s">
        <v>320</v>
      </c>
      <c r="C36" s="63">
        <v>3565</v>
      </c>
      <c r="D36" s="63">
        <v>0</v>
      </c>
      <c r="E36" s="21">
        <f t="shared" si="0"/>
        <v>3565</v>
      </c>
    </row>
    <row r="37" spans="2:5" x14ac:dyDescent="0.25">
      <c r="B37" s="62" t="s">
        <v>320</v>
      </c>
      <c r="C37" s="63">
        <v>0</v>
      </c>
      <c r="D37" s="63">
        <v>407</v>
      </c>
      <c r="E37" s="21">
        <f t="shared" si="0"/>
        <v>407</v>
      </c>
    </row>
    <row r="38" spans="2:5" x14ac:dyDescent="0.25">
      <c r="B38" s="62" t="s">
        <v>335</v>
      </c>
      <c r="C38" s="63">
        <v>16647</v>
      </c>
      <c r="D38" s="63">
        <v>895</v>
      </c>
      <c r="E38" s="21">
        <f t="shared" si="0"/>
        <v>17542</v>
      </c>
    </row>
    <row r="39" spans="2:5" x14ac:dyDescent="0.25">
      <c r="B39" s="62" t="s">
        <v>335</v>
      </c>
      <c r="C39" s="63">
        <v>0</v>
      </c>
      <c r="D39" s="63">
        <v>150</v>
      </c>
      <c r="E39" s="21">
        <f t="shared" si="0"/>
        <v>150</v>
      </c>
    </row>
    <row r="40" spans="2:5" x14ac:dyDescent="0.25">
      <c r="B40" s="62" t="s">
        <v>320</v>
      </c>
      <c r="C40" s="63">
        <v>0</v>
      </c>
      <c r="D40" s="63">
        <v>490</v>
      </c>
      <c r="E40" s="21">
        <f t="shared" si="0"/>
        <v>490</v>
      </c>
    </row>
    <row r="41" spans="2:5" x14ac:dyDescent="0.25">
      <c r="B41" s="62" t="s">
        <v>326</v>
      </c>
      <c r="C41" s="63">
        <v>0</v>
      </c>
      <c r="D41" s="63">
        <v>162</v>
      </c>
      <c r="E41" s="21">
        <f t="shared" si="0"/>
        <v>162</v>
      </c>
    </row>
    <row r="42" spans="2:5" x14ac:dyDescent="0.25">
      <c r="B42" s="62" t="s">
        <v>320</v>
      </c>
      <c r="C42" s="63">
        <v>940</v>
      </c>
      <c r="D42" s="63">
        <v>715</v>
      </c>
      <c r="E42" s="21">
        <f t="shared" si="0"/>
        <v>1655</v>
      </c>
    </row>
    <row r="43" spans="2:5" x14ac:dyDescent="0.25">
      <c r="B43" s="62" t="s">
        <v>320</v>
      </c>
      <c r="C43" s="63">
        <v>0</v>
      </c>
      <c r="D43" s="63">
        <v>323</v>
      </c>
      <c r="E43" s="21">
        <f t="shared" si="0"/>
        <v>323</v>
      </c>
    </row>
    <row r="44" spans="2:5" x14ac:dyDescent="0.25">
      <c r="B44" s="62" t="s">
        <v>330</v>
      </c>
      <c r="C44" s="63">
        <v>0</v>
      </c>
      <c r="D44" s="63">
        <v>128</v>
      </c>
      <c r="E44" s="21">
        <f t="shared" si="0"/>
        <v>128</v>
      </c>
    </row>
    <row r="45" spans="2:5" x14ac:dyDescent="0.25">
      <c r="B45" s="62" t="s">
        <v>339</v>
      </c>
      <c r="C45" s="63">
        <v>218</v>
      </c>
      <c r="D45" s="63">
        <v>0</v>
      </c>
      <c r="E45" s="21">
        <f t="shared" si="0"/>
        <v>218</v>
      </c>
    </row>
    <row r="46" spans="2:5" x14ac:dyDescent="0.25">
      <c r="B46" s="62" t="s">
        <v>337</v>
      </c>
      <c r="C46" s="63">
        <v>0</v>
      </c>
      <c r="D46" s="63">
        <v>109</v>
      </c>
      <c r="E46" s="21">
        <f t="shared" si="0"/>
        <v>109</v>
      </c>
    </row>
    <row r="47" spans="2:5" x14ac:dyDescent="0.25">
      <c r="B47" s="62" t="s">
        <v>320</v>
      </c>
      <c r="C47" s="63">
        <v>16935</v>
      </c>
      <c r="D47" s="63">
        <v>189</v>
      </c>
      <c r="E47" s="21">
        <f t="shared" si="0"/>
        <v>17124</v>
      </c>
    </row>
    <row r="48" spans="2:5" x14ac:dyDescent="0.25">
      <c r="B48" s="62" t="s">
        <v>326</v>
      </c>
      <c r="C48" s="63">
        <v>664</v>
      </c>
      <c r="D48" s="63">
        <v>537</v>
      </c>
      <c r="E48" s="21">
        <f t="shared" si="0"/>
        <v>1201</v>
      </c>
    </row>
    <row r="49" spans="2:5" x14ac:dyDescent="0.25">
      <c r="B49" s="62" t="s">
        <v>326</v>
      </c>
      <c r="C49" s="63">
        <v>150</v>
      </c>
      <c r="D49" s="63">
        <v>6520</v>
      </c>
      <c r="E49" s="21">
        <f t="shared" si="0"/>
        <v>6670</v>
      </c>
    </row>
    <row r="50" spans="2:5" x14ac:dyDescent="0.25">
      <c r="B50" s="62" t="s">
        <v>320</v>
      </c>
      <c r="C50" s="63">
        <v>0</v>
      </c>
      <c r="D50" s="63">
        <v>138</v>
      </c>
      <c r="E50" s="21">
        <f t="shared" si="0"/>
        <v>138</v>
      </c>
    </row>
    <row r="51" spans="2:5" x14ac:dyDescent="0.25">
      <c r="B51" s="62" t="s">
        <v>326</v>
      </c>
      <c r="C51" s="63">
        <v>216</v>
      </c>
      <c r="D51" s="63">
        <v>0</v>
      </c>
      <c r="E51" s="21">
        <f t="shared" si="0"/>
        <v>216</v>
      </c>
    </row>
    <row r="52" spans="2:5" x14ac:dyDescent="0.25">
      <c r="B52" s="62" t="s">
        <v>330</v>
      </c>
      <c r="C52" s="63">
        <v>0</v>
      </c>
      <c r="D52" s="63">
        <v>660</v>
      </c>
      <c r="E52" s="21">
        <f t="shared" si="0"/>
        <v>660</v>
      </c>
    </row>
    <row r="53" spans="2:5" x14ac:dyDescent="0.25">
      <c r="B53" s="62" t="s">
        <v>335</v>
      </c>
      <c r="C53" s="63">
        <v>0</v>
      </c>
      <c r="D53" s="63">
        <v>724</v>
      </c>
      <c r="E53" s="21">
        <f t="shared" si="0"/>
        <v>724</v>
      </c>
    </row>
    <row r="54" spans="2:5" x14ac:dyDescent="0.25">
      <c r="B54" s="62" t="s">
        <v>320</v>
      </c>
      <c r="C54" s="63">
        <v>0</v>
      </c>
      <c r="D54" s="63">
        <v>897</v>
      </c>
      <c r="E54" s="21">
        <f t="shared" si="0"/>
        <v>897</v>
      </c>
    </row>
    <row r="55" spans="2:5" x14ac:dyDescent="0.25">
      <c r="B55" s="62" t="s">
        <v>320</v>
      </c>
      <c r="C55" s="63">
        <v>265</v>
      </c>
      <c r="D55" s="63">
        <v>947</v>
      </c>
      <c r="E55" s="21">
        <f t="shared" si="0"/>
        <v>1212</v>
      </c>
    </row>
    <row r="56" spans="2:5" x14ac:dyDescent="0.25">
      <c r="B56" s="62" t="s">
        <v>326</v>
      </c>
      <c r="C56" s="63">
        <v>4256</v>
      </c>
      <c r="D56" s="63">
        <v>0</v>
      </c>
      <c r="E56" s="21">
        <f t="shared" si="0"/>
        <v>4256</v>
      </c>
    </row>
    <row r="57" spans="2:5" x14ac:dyDescent="0.25">
      <c r="B57" s="62" t="s">
        <v>335</v>
      </c>
      <c r="C57" s="63">
        <v>870</v>
      </c>
      <c r="D57" s="63">
        <v>917</v>
      </c>
      <c r="E57" s="21">
        <f t="shared" si="0"/>
        <v>1787</v>
      </c>
    </row>
    <row r="58" spans="2:5" x14ac:dyDescent="0.25">
      <c r="B58" s="62" t="s">
        <v>330</v>
      </c>
      <c r="C58" s="63">
        <v>162</v>
      </c>
      <c r="D58" s="63">
        <v>595</v>
      </c>
      <c r="E58" s="21">
        <f t="shared" si="0"/>
        <v>757</v>
      </c>
    </row>
    <row r="59" spans="2:5" x14ac:dyDescent="0.25">
      <c r="B59" s="62" t="s">
        <v>337</v>
      </c>
      <c r="C59" s="63">
        <v>0</v>
      </c>
      <c r="D59" s="63">
        <v>789</v>
      </c>
      <c r="E59" s="21">
        <f t="shared" si="0"/>
        <v>789</v>
      </c>
    </row>
    <row r="60" spans="2:5" x14ac:dyDescent="0.25">
      <c r="B60" s="62" t="s">
        <v>332</v>
      </c>
      <c r="C60" s="63">
        <v>0</v>
      </c>
      <c r="D60" s="63">
        <v>0</v>
      </c>
      <c r="E60" s="21">
        <f t="shared" si="0"/>
        <v>0</v>
      </c>
    </row>
    <row r="61" spans="2:5" x14ac:dyDescent="0.25">
      <c r="B61" s="62" t="s">
        <v>326</v>
      </c>
      <c r="C61" s="63">
        <v>0</v>
      </c>
      <c r="D61" s="63">
        <v>746</v>
      </c>
      <c r="E61" s="21">
        <f t="shared" si="0"/>
        <v>746</v>
      </c>
    </row>
    <row r="62" spans="2:5" x14ac:dyDescent="0.25">
      <c r="B62" s="62" t="s">
        <v>330</v>
      </c>
      <c r="C62" s="63">
        <v>461</v>
      </c>
      <c r="D62" s="63">
        <v>140</v>
      </c>
      <c r="E62" s="21">
        <f t="shared" si="0"/>
        <v>601</v>
      </c>
    </row>
    <row r="63" spans="2:5" x14ac:dyDescent="0.25">
      <c r="B63" s="62" t="s">
        <v>330</v>
      </c>
      <c r="C63" s="63">
        <v>0</v>
      </c>
      <c r="D63" s="63">
        <v>659</v>
      </c>
      <c r="E63" s="21">
        <f t="shared" si="0"/>
        <v>659</v>
      </c>
    </row>
    <row r="64" spans="2:5" x14ac:dyDescent="0.25">
      <c r="B64" s="62" t="s">
        <v>326</v>
      </c>
      <c r="C64" s="63">
        <v>0</v>
      </c>
      <c r="D64" s="63">
        <v>717</v>
      </c>
      <c r="E64" s="21">
        <f t="shared" si="0"/>
        <v>717</v>
      </c>
    </row>
    <row r="65" spans="2:5" x14ac:dyDescent="0.25">
      <c r="B65" s="62" t="s">
        <v>330</v>
      </c>
      <c r="C65" s="63">
        <v>0</v>
      </c>
      <c r="D65" s="63">
        <v>667</v>
      </c>
      <c r="E65" s="21">
        <f t="shared" si="0"/>
        <v>667</v>
      </c>
    </row>
    <row r="66" spans="2:5" x14ac:dyDescent="0.25">
      <c r="B66" s="62" t="s">
        <v>330</v>
      </c>
      <c r="C66" s="63">
        <v>580</v>
      </c>
      <c r="D66" s="63">
        <v>0</v>
      </c>
      <c r="E66" s="21">
        <f t="shared" si="0"/>
        <v>580</v>
      </c>
    </row>
    <row r="67" spans="2:5" x14ac:dyDescent="0.25">
      <c r="B67" s="62" t="s">
        <v>320</v>
      </c>
      <c r="C67" s="63">
        <v>0</v>
      </c>
      <c r="D67" s="63">
        <v>763</v>
      </c>
      <c r="E67" s="21">
        <f t="shared" si="0"/>
        <v>763</v>
      </c>
    </row>
    <row r="68" spans="2:5" x14ac:dyDescent="0.25">
      <c r="B68" s="62" t="s">
        <v>330</v>
      </c>
      <c r="C68" s="63">
        <v>0</v>
      </c>
      <c r="D68" s="63">
        <v>1366</v>
      </c>
      <c r="E68" s="21">
        <f t="shared" si="0"/>
        <v>1366</v>
      </c>
    </row>
    <row r="69" spans="2:5" x14ac:dyDescent="0.25">
      <c r="B69" s="62" t="s">
        <v>320</v>
      </c>
      <c r="C69" s="63">
        <v>0</v>
      </c>
      <c r="D69" s="63">
        <v>552</v>
      </c>
      <c r="E69" s="21">
        <f t="shared" si="0"/>
        <v>552</v>
      </c>
    </row>
    <row r="70" spans="2:5" x14ac:dyDescent="0.25">
      <c r="B70" s="62" t="s">
        <v>320</v>
      </c>
      <c r="C70" s="63">
        <v>0</v>
      </c>
      <c r="D70" s="63">
        <v>14643</v>
      </c>
      <c r="E70" s="21">
        <f t="shared" ref="E70:E133" si="1">C70+D70</f>
        <v>14643</v>
      </c>
    </row>
    <row r="71" spans="2:5" x14ac:dyDescent="0.25">
      <c r="B71" s="62" t="s">
        <v>335</v>
      </c>
      <c r="C71" s="63">
        <v>758</v>
      </c>
      <c r="D71" s="63">
        <v>2665</v>
      </c>
      <c r="E71" s="21">
        <f t="shared" si="1"/>
        <v>3423</v>
      </c>
    </row>
    <row r="72" spans="2:5" x14ac:dyDescent="0.25">
      <c r="B72" s="62" t="s">
        <v>337</v>
      </c>
      <c r="C72" s="63">
        <v>399</v>
      </c>
      <c r="D72" s="63">
        <v>0</v>
      </c>
      <c r="E72" s="21">
        <f t="shared" si="1"/>
        <v>399</v>
      </c>
    </row>
    <row r="73" spans="2:5" x14ac:dyDescent="0.25">
      <c r="B73" s="62" t="s">
        <v>326</v>
      </c>
      <c r="C73" s="63">
        <v>513</v>
      </c>
      <c r="D73" s="63">
        <v>442</v>
      </c>
      <c r="E73" s="21">
        <f t="shared" si="1"/>
        <v>955</v>
      </c>
    </row>
    <row r="74" spans="2:5" x14ac:dyDescent="0.25">
      <c r="B74" s="62" t="s">
        <v>326</v>
      </c>
      <c r="C74" s="63">
        <v>0</v>
      </c>
      <c r="D74" s="63">
        <v>8357</v>
      </c>
      <c r="E74" s="21">
        <f t="shared" si="1"/>
        <v>8357</v>
      </c>
    </row>
    <row r="75" spans="2:5" x14ac:dyDescent="0.25">
      <c r="B75" s="62" t="s">
        <v>330</v>
      </c>
      <c r="C75" s="63">
        <v>0</v>
      </c>
      <c r="D75" s="63">
        <v>0</v>
      </c>
      <c r="E75" s="21">
        <f t="shared" si="1"/>
        <v>0</v>
      </c>
    </row>
    <row r="76" spans="2:5" x14ac:dyDescent="0.25">
      <c r="B76" s="62" t="s">
        <v>320</v>
      </c>
      <c r="C76" s="63">
        <v>565</v>
      </c>
      <c r="D76" s="63">
        <v>863</v>
      </c>
      <c r="E76" s="21">
        <f t="shared" si="1"/>
        <v>1428</v>
      </c>
    </row>
    <row r="77" spans="2:5" x14ac:dyDescent="0.25">
      <c r="B77" s="62" t="s">
        <v>335</v>
      </c>
      <c r="C77" s="63">
        <v>0</v>
      </c>
      <c r="D77" s="63">
        <v>322</v>
      </c>
      <c r="E77" s="21">
        <f t="shared" si="1"/>
        <v>322</v>
      </c>
    </row>
    <row r="78" spans="2:5" x14ac:dyDescent="0.25">
      <c r="B78" s="62" t="s">
        <v>326</v>
      </c>
      <c r="C78" s="63">
        <v>0</v>
      </c>
      <c r="D78" s="63">
        <v>800</v>
      </c>
      <c r="E78" s="21">
        <f t="shared" si="1"/>
        <v>800</v>
      </c>
    </row>
    <row r="79" spans="2:5" x14ac:dyDescent="0.25">
      <c r="B79" s="62" t="s">
        <v>320</v>
      </c>
      <c r="C79" s="63">
        <v>0</v>
      </c>
      <c r="D79" s="63">
        <v>656</v>
      </c>
      <c r="E79" s="21">
        <f t="shared" si="1"/>
        <v>656</v>
      </c>
    </row>
    <row r="80" spans="2:5" x14ac:dyDescent="0.25">
      <c r="B80" s="62" t="s">
        <v>330</v>
      </c>
      <c r="C80" s="63">
        <v>166</v>
      </c>
      <c r="D80" s="63">
        <v>922</v>
      </c>
      <c r="E80" s="21">
        <f t="shared" si="1"/>
        <v>1088</v>
      </c>
    </row>
    <row r="81" spans="2:5" x14ac:dyDescent="0.25">
      <c r="B81" s="62" t="s">
        <v>335</v>
      </c>
      <c r="C81" s="63">
        <v>9783</v>
      </c>
      <c r="D81" s="63">
        <v>885</v>
      </c>
      <c r="E81" s="21">
        <f t="shared" si="1"/>
        <v>10668</v>
      </c>
    </row>
    <row r="82" spans="2:5" x14ac:dyDescent="0.25">
      <c r="B82" s="62" t="s">
        <v>335</v>
      </c>
      <c r="C82" s="63">
        <v>674</v>
      </c>
      <c r="D82" s="63">
        <v>2886</v>
      </c>
      <c r="E82" s="21">
        <f t="shared" si="1"/>
        <v>3560</v>
      </c>
    </row>
    <row r="83" spans="2:5" x14ac:dyDescent="0.25">
      <c r="B83" s="62" t="s">
        <v>338</v>
      </c>
      <c r="C83" s="63">
        <v>0</v>
      </c>
      <c r="D83" s="63">
        <v>626</v>
      </c>
      <c r="E83" s="21">
        <f t="shared" si="1"/>
        <v>626</v>
      </c>
    </row>
    <row r="84" spans="2:5" x14ac:dyDescent="0.25">
      <c r="B84" s="62" t="s">
        <v>335</v>
      </c>
      <c r="C84" s="63">
        <v>15328</v>
      </c>
      <c r="D84" s="63">
        <v>0</v>
      </c>
      <c r="E84" s="21">
        <f t="shared" si="1"/>
        <v>15328</v>
      </c>
    </row>
    <row r="85" spans="2:5" x14ac:dyDescent="0.25">
      <c r="B85" s="62" t="s">
        <v>330</v>
      </c>
      <c r="C85" s="63">
        <v>0</v>
      </c>
      <c r="D85" s="63">
        <v>904</v>
      </c>
      <c r="E85" s="21">
        <f t="shared" si="1"/>
        <v>904</v>
      </c>
    </row>
    <row r="86" spans="2:5" x14ac:dyDescent="0.25">
      <c r="B86" s="62" t="s">
        <v>332</v>
      </c>
      <c r="C86" s="63">
        <v>713</v>
      </c>
      <c r="D86" s="63">
        <v>784</v>
      </c>
      <c r="E86" s="21">
        <f t="shared" si="1"/>
        <v>1497</v>
      </c>
    </row>
    <row r="87" spans="2:5" x14ac:dyDescent="0.25">
      <c r="B87" s="62" t="s">
        <v>330</v>
      </c>
      <c r="C87" s="63">
        <v>0</v>
      </c>
      <c r="D87" s="63">
        <v>806</v>
      </c>
      <c r="E87" s="21">
        <f t="shared" si="1"/>
        <v>806</v>
      </c>
    </row>
    <row r="88" spans="2:5" x14ac:dyDescent="0.25">
      <c r="B88" s="62" t="s">
        <v>332</v>
      </c>
      <c r="C88" s="63">
        <v>0</v>
      </c>
      <c r="D88" s="63">
        <v>3281</v>
      </c>
      <c r="E88" s="21">
        <f t="shared" si="1"/>
        <v>3281</v>
      </c>
    </row>
    <row r="89" spans="2:5" x14ac:dyDescent="0.25">
      <c r="B89" s="62" t="s">
        <v>330</v>
      </c>
      <c r="C89" s="63">
        <v>0</v>
      </c>
      <c r="D89" s="63">
        <v>759</v>
      </c>
      <c r="E89" s="21">
        <f t="shared" si="1"/>
        <v>759</v>
      </c>
    </row>
    <row r="90" spans="2:5" x14ac:dyDescent="0.25">
      <c r="B90" s="62" t="s">
        <v>320</v>
      </c>
      <c r="C90" s="63">
        <v>0</v>
      </c>
      <c r="D90" s="63">
        <v>680</v>
      </c>
      <c r="E90" s="21">
        <f t="shared" si="1"/>
        <v>680</v>
      </c>
    </row>
    <row r="91" spans="2:5" x14ac:dyDescent="0.25">
      <c r="B91" s="62" t="s">
        <v>337</v>
      </c>
      <c r="C91" s="63">
        <v>0</v>
      </c>
      <c r="D91" s="63">
        <v>104</v>
      </c>
      <c r="E91" s="21">
        <f t="shared" si="1"/>
        <v>104</v>
      </c>
    </row>
    <row r="92" spans="2:5" x14ac:dyDescent="0.25">
      <c r="B92" s="62" t="s">
        <v>320</v>
      </c>
      <c r="C92" s="63">
        <v>303</v>
      </c>
      <c r="D92" s="63">
        <v>899</v>
      </c>
      <c r="E92" s="21">
        <f t="shared" si="1"/>
        <v>1202</v>
      </c>
    </row>
    <row r="93" spans="2:5" x14ac:dyDescent="0.25">
      <c r="B93" s="62" t="s">
        <v>320</v>
      </c>
      <c r="C93" s="63">
        <v>900</v>
      </c>
      <c r="D93" s="63">
        <v>1732</v>
      </c>
      <c r="E93" s="21">
        <f t="shared" si="1"/>
        <v>2632</v>
      </c>
    </row>
    <row r="94" spans="2:5" x14ac:dyDescent="0.25">
      <c r="B94" s="62" t="s">
        <v>326</v>
      </c>
      <c r="C94" s="63">
        <v>0</v>
      </c>
      <c r="D94" s="63">
        <v>706</v>
      </c>
      <c r="E94" s="21">
        <f t="shared" si="1"/>
        <v>706</v>
      </c>
    </row>
    <row r="95" spans="2:5" x14ac:dyDescent="0.25">
      <c r="B95" s="62" t="s">
        <v>332</v>
      </c>
      <c r="C95" s="63">
        <v>1257</v>
      </c>
      <c r="D95" s="63">
        <v>0</v>
      </c>
      <c r="E95" s="21">
        <f t="shared" si="1"/>
        <v>1257</v>
      </c>
    </row>
    <row r="96" spans="2:5" x14ac:dyDescent="0.25">
      <c r="B96" s="62" t="s">
        <v>320</v>
      </c>
      <c r="C96" s="63">
        <v>0</v>
      </c>
      <c r="D96" s="63">
        <v>576</v>
      </c>
      <c r="E96" s="21">
        <f t="shared" si="1"/>
        <v>576</v>
      </c>
    </row>
    <row r="97" spans="2:5" x14ac:dyDescent="0.25">
      <c r="B97" s="62" t="s">
        <v>338</v>
      </c>
      <c r="C97" s="63">
        <v>273</v>
      </c>
      <c r="D97" s="63">
        <v>904</v>
      </c>
      <c r="E97" s="21">
        <f t="shared" si="1"/>
        <v>1177</v>
      </c>
    </row>
    <row r="98" spans="2:5" x14ac:dyDescent="0.25">
      <c r="B98" s="62" t="s">
        <v>335</v>
      </c>
      <c r="C98" s="63">
        <v>522</v>
      </c>
      <c r="D98" s="63">
        <v>194</v>
      </c>
      <c r="E98" s="21">
        <f t="shared" si="1"/>
        <v>716</v>
      </c>
    </row>
    <row r="99" spans="2:5" x14ac:dyDescent="0.25">
      <c r="B99" s="62" t="s">
        <v>320</v>
      </c>
      <c r="C99" s="63">
        <v>0</v>
      </c>
      <c r="D99" s="63">
        <v>710</v>
      </c>
      <c r="E99" s="21">
        <f t="shared" si="1"/>
        <v>710</v>
      </c>
    </row>
    <row r="100" spans="2:5" x14ac:dyDescent="0.25">
      <c r="B100" s="62" t="s">
        <v>320</v>
      </c>
      <c r="C100" s="63">
        <v>0</v>
      </c>
      <c r="D100" s="63">
        <v>5564</v>
      </c>
      <c r="E100" s="21">
        <f t="shared" si="1"/>
        <v>5564</v>
      </c>
    </row>
    <row r="101" spans="2:5" x14ac:dyDescent="0.25">
      <c r="B101" s="62" t="s">
        <v>320</v>
      </c>
      <c r="C101" s="63">
        <v>0</v>
      </c>
      <c r="D101" s="63">
        <v>192</v>
      </c>
      <c r="E101" s="21">
        <f t="shared" si="1"/>
        <v>192</v>
      </c>
    </row>
    <row r="102" spans="2:5" x14ac:dyDescent="0.25">
      <c r="B102" s="62" t="s">
        <v>330</v>
      </c>
      <c r="C102" s="63">
        <v>0</v>
      </c>
      <c r="D102" s="63">
        <v>637</v>
      </c>
      <c r="E102" s="21">
        <f t="shared" si="1"/>
        <v>637</v>
      </c>
    </row>
    <row r="103" spans="2:5" x14ac:dyDescent="0.25">
      <c r="B103" s="62" t="s">
        <v>320</v>
      </c>
      <c r="C103" s="63">
        <v>514</v>
      </c>
      <c r="D103" s="63">
        <v>405</v>
      </c>
      <c r="E103" s="21">
        <f t="shared" si="1"/>
        <v>919</v>
      </c>
    </row>
    <row r="104" spans="2:5" x14ac:dyDescent="0.25">
      <c r="B104" s="62" t="s">
        <v>326</v>
      </c>
      <c r="C104" s="63">
        <v>457</v>
      </c>
      <c r="D104" s="63">
        <v>318</v>
      </c>
      <c r="E104" s="21">
        <f t="shared" si="1"/>
        <v>775</v>
      </c>
    </row>
    <row r="105" spans="2:5" x14ac:dyDescent="0.25">
      <c r="B105" s="62" t="s">
        <v>320</v>
      </c>
      <c r="C105" s="63">
        <v>5133</v>
      </c>
      <c r="D105" s="63">
        <v>698</v>
      </c>
      <c r="E105" s="21">
        <f t="shared" si="1"/>
        <v>5831</v>
      </c>
    </row>
    <row r="106" spans="2:5" x14ac:dyDescent="0.25">
      <c r="B106" s="62" t="s">
        <v>330</v>
      </c>
      <c r="C106" s="63">
        <v>0</v>
      </c>
      <c r="D106" s="63">
        <v>369</v>
      </c>
      <c r="E106" s="21">
        <f t="shared" si="1"/>
        <v>369</v>
      </c>
    </row>
    <row r="107" spans="2:5" x14ac:dyDescent="0.25">
      <c r="B107" s="62" t="s">
        <v>341</v>
      </c>
      <c r="C107" s="63">
        <v>644</v>
      </c>
      <c r="D107" s="63">
        <v>0</v>
      </c>
      <c r="E107" s="21">
        <f t="shared" si="1"/>
        <v>644</v>
      </c>
    </row>
    <row r="108" spans="2:5" x14ac:dyDescent="0.25">
      <c r="B108" s="62" t="s">
        <v>326</v>
      </c>
      <c r="C108" s="63">
        <v>305</v>
      </c>
      <c r="D108" s="63">
        <v>492</v>
      </c>
      <c r="E108" s="21">
        <f t="shared" si="1"/>
        <v>797</v>
      </c>
    </row>
    <row r="109" spans="2:5" x14ac:dyDescent="0.25">
      <c r="B109" s="62" t="s">
        <v>330</v>
      </c>
      <c r="C109" s="63">
        <v>9621</v>
      </c>
      <c r="D109" s="63">
        <v>308</v>
      </c>
      <c r="E109" s="21">
        <f t="shared" si="1"/>
        <v>9929</v>
      </c>
    </row>
    <row r="110" spans="2:5" x14ac:dyDescent="0.25">
      <c r="B110" s="62" t="s">
        <v>332</v>
      </c>
      <c r="C110" s="63">
        <v>0</v>
      </c>
      <c r="D110" s="63">
        <v>127</v>
      </c>
      <c r="E110" s="21">
        <f t="shared" si="1"/>
        <v>127</v>
      </c>
    </row>
    <row r="111" spans="2:5" x14ac:dyDescent="0.25">
      <c r="B111" s="62" t="s">
        <v>335</v>
      </c>
      <c r="C111" s="63">
        <v>0</v>
      </c>
      <c r="D111" s="63">
        <v>565</v>
      </c>
      <c r="E111" s="21">
        <f t="shared" si="1"/>
        <v>565</v>
      </c>
    </row>
    <row r="112" spans="2:5" x14ac:dyDescent="0.25">
      <c r="B112" s="62" t="s">
        <v>326</v>
      </c>
      <c r="C112" s="63">
        <v>0</v>
      </c>
      <c r="D112" s="63">
        <v>12632</v>
      </c>
      <c r="E112" s="21">
        <f t="shared" si="1"/>
        <v>12632</v>
      </c>
    </row>
    <row r="113" spans="2:5" x14ac:dyDescent="0.25">
      <c r="B113" s="62" t="s">
        <v>330</v>
      </c>
      <c r="C113" s="63">
        <v>0</v>
      </c>
      <c r="D113" s="63">
        <v>116</v>
      </c>
      <c r="E113" s="21">
        <f t="shared" si="1"/>
        <v>116</v>
      </c>
    </row>
    <row r="114" spans="2:5" x14ac:dyDescent="0.25">
      <c r="B114" s="62" t="s">
        <v>337</v>
      </c>
      <c r="C114" s="63">
        <v>0</v>
      </c>
      <c r="D114" s="63">
        <v>178</v>
      </c>
      <c r="E114" s="21">
        <f t="shared" si="1"/>
        <v>178</v>
      </c>
    </row>
    <row r="115" spans="2:5" x14ac:dyDescent="0.25">
      <c r="B115" s="62" t="s">
        <v>320</v>
      </c>
      <c r="C115" s="63">
        <v>6851</v>
      </c>
      <c r="D115" s="63">
        <v>901</v>
      </c>
      <c r="E115" s="21">
        <f t="shared" si="1"/>
        <v>7752</v>
      </c>
    </row>
    <row r="116" spans="2:5" x14ac:dyDescent="0.25">
      <c r="B116" s="62" t="s">
        <v>326</v>
      </c>
      <c r="C116" s="63">
        <v>13496</v>
      </c>
      <c r="D116" s="63">
        <v>650</v>
      </c>
      <c r="E116" s="21">
        <f t="shared" si="1"/>
        <v>14146</v>
      </c>
    </row>
    <row r="117" spans="2:5" x14ac:dyDescent="0.25">
      <c r="B117" s="62" t="s">
        <v>335</v>
      </c>
      <c r="C117" s="63">
        <v>509</v>
      </c>
      <c r="D117" s="63">
        <v>241</v>
      </c>
      <c r="E117" s="21">
        <f t="shared" si="1"/>
        <v>750</v>
      </c>
    </row>
    <row r="118" spans="2:5" x14ac:dyDescent="0.25">
      <c r="B118" s="62" t="s">
        <v>337</v>
      </c>
      <c r="C118" s="63">
        <v>0</v>
      </c>
      <c r="D118" s="63">
        <v>609</v>
      </c>
      <c r="E118" s="21">
        <f t="shared" si="1"/>
        <v>609</v>
      </c>
    </row>
    <row r="119" spans="2:5" x14ac:dyDescent="0.25">
      <c r="B119" s="62" t="s">
        <v>326</v>
      </c>
      <c r="C119" s="63">
        <v>19155</v>
      </c>
      <c r="D119" s="63">
        <v>131</v>
      </c>
      <c r="E119" s="21">
        <f t="shared" si="1"/>
        <v>19286</v>
      </c>
    </row>
    <row r="120" spans="2:5" x14ac:dyDescent="0.25">
      <c r="B120" s="62" t="s">
        <v>326</v>
      </c>
      <c r="C120" s="63">
        <v>0</v>
      </c>
      <c r="D120" s="63">
        <v>544</v>
      </c>
      <c r="E120" s="21">
        <f t="shared" si="1"/>
        <v>544</v>
      </c>
    </row>
    <row r="121" spans="2:5" x14ac:dyDescent="0.25">
      <c r="B121" s="62" t="s">
        <v>320</v>
      </c>
      <c r="C121" s="63">
        <v>0</v>
      </c>
      <c r="D121" s="63">
        <v>10853</v>
      </c>
      <c r="E121" s="21">
        <f t="shared" si="1"/>
        <v>10853</v>
      </c>
    </row>
    <row r="122" spans="2:5" x14ac:dyDescent="0.25">
      <c r="B122" s="62" t="s">
        <v>337</v>
      </c>
      <c r="C122" s="63">
        <v>374</v>
      </c>
      <c r="D122" s="63">
        <v>0</v>
      </c>
      <c r="E122" s="21">
        <f t="shared" si="1"/>
        <v>374</v>
      </c>
    </row>
    <row r="123" spans="2:5" x14ac:dyDescent="0.25">
      <c r="B123" s="62" t="s">
        <v>342</v>
      </c>
      <c r="C123" s="63">
        <v>0</v>
      </c>
      <c r="D123" s="63">
        <v>409</v>
      </c>
      <c r="E123" s="21">
        <f t="shared" si="1"/>
        <v>409</v>
      </c>
    </row>
    <row r="124" spans="2:5" x14ac:dyDescent="0.25">
      <c r="B124" s="62" t="s">
        <v>326</v>
      </c>
      <c r="C124" s="63">
        <v>828</v>
      </c>
      <c r="D124" s="63">
        <v>391</v>
      </c>
      <c r="E124" s="21">
        <f t="shared" si="1"/>
        <v>1219</v>
      </c>
    </row>
    <row r="125" spans="2:5" x14ac:dyDescent="0.25">
      <c r="B125" s="62" t="s">
        <v>326</v>
      </c>
      <c r="C125" s="63">
        <v>0</v>
      </c>
      <c r="D125" s="63">
        <v>322</v>
      </c>
      <c r="E125" s="21">
        <f t="shared" si="1"/>
        <v>322</v>
      </c>
    </row>
    <row r="126" spans="2:5" x14ac:dyDescent="0.25">
      <c r="B126" s="62" t="s">
        <v>320</v>
      </c>
      <c r="C126" s="63">
        <v>829</v>
      </c>
      <c r="D126" s="63">
        <v>583</v>
      </c>
      <c r="E126" s="21">
        <f t="shared" si="1"/>
        <v>1412</v>
      </c>
    </row>
    <row r="127" spans="2:5" x14ac:dyDescent="0.25">
      <c r="B127" s="62" t="s">
        <v>320</v>
      </c>
      <c r="C127" s="63">
        <v>0</v>
      </c>
      <c r="D127" s="63">
        <v>12242</v>
      </c>
      <c r="E127" s="21">
        <f t="shared" si="1"/>
        <v>12242</v>
      </c>
    </row>
    <row r="128" spans="2:5" x14ac:dyDescent="0.25">
      <c r="B128" s="62" t="s">
        <v>326</v>
      </c>
      <c r="C128" s="63">
        <v>0</v>
      </c>
      <c r="D128" s="63">
        <v>479</v>
      </c>
      <c r="E128" s="21">
        <f t="shared" si="1"/>
        <v>479</v>
      </c>
    </row>
    <row r="129" spans="2:5" x14ac:dyDescent="0.25">
      <c r="B129" s="62" t="s">
        <v>330</v>
      </c>
      <c r="C129" s="63">
        <v>939</v>
      </c>
      <c r="D129" s="63">
        <v>496</v>
      </c>
      <c r="E129" s="21">
        <f t="shared" si="1"/>
        <v>1435</v>
      </c>
    </row>
    <row r="130" spans="2:5" x14ac:dyDescent="0.25">
      <c r="B130" s="62" t="s">
        <v>330</v>
      </c>
      <c r="C130" s="63">
        <v>0</v>
      </c>
      <c r="D130" s="63">
        <v>466</v>
      </c>
      <c r="E130" s="21">
        <f t="shared" si="1"/>
        <v>466</v>
      </c>
    </row>
    <row r="131" spans="2:5" x14ac:dyDescent="0.25">
      <c r="B131" s="62" t="s">
        <v>330</v>
      </c>
      <c r="C131" s="63">
        <v>889</v>
      </c>
      <c r="D131" s="63">
        <v>1583</v>
      </c>
      <c r="E131" s="21">
        <f t="shared" si="1"/>
        <v>2472</v>
      </c>
    </row>
    <row r="132" spans="2:5" x14ac:dyDescent="0.25">
      <c r="B132" s="62" t="s">
        <v>326</v>
      </c>
      <c r="C132" s="63">
        <v>876</v>
      </c>
      <c r="D132" s="63">
        <v>1533</v>
      </c>
      <c r="E132" s="21">
        <f t="shared" si="1"/>
        <v>2409</v>
      </c>
    </row>
    <row r="133" spans="2:5" x14ac:dyDescent="0.25">
      <c r="B133" s="62" t="s">
        <v>320</v>
      </c>
      <c r="C133" s="63">
        <v>893</v>
      </c>
      <c r="D133" s="63">
        <v>0</v>
      </c>
      <c r="E133" s="21">
        <f t="shared" si="1"/>
        <v>893</v>
      </c>
    </row>
    <row r="134" spans="2:5" x14ac:dyDescent="0.25">
      <c r="B134" s="62" t="s">
        <v>335</v>
      </c>
      <c r="C134" s="63">
        <v>12760</v>
      </c>
      <c r="D134" s="63">
        <v>4873</v>
      </c>
      <c r="E134" s="21">
        <f t="shared" ref="E134:E197" si="2">C134+D134</f>
        <v>17633</v>
      </c>
    </row>
    <row r="135" spans="2:5" x14ac:dyDescent="0.25">
      <c r="B135" s="62" t="s">
        <v>326</v>
      </c>
      <c r="C135" s="63">
        <v>0</v>
      </c>
      <c r="D135" s="63">
        <v>0</v>
      </c>
      <c r="E135" s="21">
        <f t="shared" si="2"/>
        <v>0</v>
      </c>
    </row>
    <row r="136" spans="2:5" x14ac:dyDescent="0.25">
      <c r="B136" s="62" t="s">
        <v>320</v>
      </c>
      <c r="C136" s="63">
        <v>0</v>
      </c>
      <c r="D136" s="63">
        <v>717</v>
      </c>
      <c r="E136" s="21">
        <f t="shared" si="2"/>
        <v>717</v>
      </c>
    </row>
    <row r="137" spans="2:5" x14ac:dyDescent="0.25">
      <c r="B137" s="62" t="s">
        <v>320</v>
      </c>
      <c r="C137" s="63">
        <v>959</v>
      </c>
      <c r="D137" s="63">
        <v>7876</v>
      </c>
      <c r="E137" s="21">
        <f t="shared" si="2"/>
        <v>8835</v>
      </c>
    </row>
    <row r="138" spans="2:5" x14ac:dyDescent="0.25">
      <c r="B138" s="62" t="s">
        <v>320</v>
      </c>
      <c r="C138" s="63">
        <v>0</v>
      </c>
      <c r="D138" s="63">
        <v>4449</v>
      </c>
      <c r="E138" s="21">
        <f t="shared" si="2"/>
        <v>4449</v>
      </c>
    </row>
    <row r="139" spans="2:5" x14ac:dyDescent="0.25">
      <c r="B139" s="62" t="s">
        <v>339</v>
      </c>
      <c r="C139" s="63">
        <v>0</v>
      </c>
      <c r="D139" s="63">
        <v>0</v>
      </c>
      <c r="E139" s="21">
        <f t="shared" si="2"/>
        <v>0</v>
      </c>
    </row>
    <row r="140" spans="2:5" x14ac:dyDescent="0.25">
      <c r="B140" s="62" t="s">
        <v>335</v>
      </c>
      <c r="C140" s="63">
        <v>0</v>
      </c>
      <c r="D140" s="63">
        <v>104</v>
      </c>
      <c r="E140" s="21">
        <f t="shared" si="2"/>
        <v>104</v>
      </c>
    </row>
    <row r="141" spans="2:5" x14ac:dyDescent="0.25">
      <c r="B141" s="62" t="s">
        <v>338</v>
      </c>
      <c r="C141" s="63">
        <v>0</v>
      </c>
      <c r="D141" s="63">
        <v>897</v>
      </c>
      <c r="E141" s="21">
        <f t="shared" si="2"/>
        <v>897</v>
      </c>
    </row>
    <row r="142" spans="2:5" x14ac:dyDescent="0.25">
      <c r="B142" s="62" t="s">
        <v>330</v>
      </c>
      <c r="C142" s="63">
        <v>698</v>
      </c>
      <c r="D142" s="63">
        <v>4033</v>
      </c>
      <c r="E142" s="21">
        <f t="shared" si="2"/>
        <v>4731</v>
      </c>
    </row>
    <row r="143" spans="2:5" x14ac:dyDescent="0.25">
      <c r="B143" s="62" t="s">
        <v>326</v>
      </c>
      <c r="C143" s="63">
        <v>0</v>
      </c>
      <c r="D143" s="63">
        <v>945</v>
      </c>
      <c r="E143" s="21">
        <f t="shared" si="2"/>
        <v>945</v>
      </c>
    </row>
    <row r="144" spans="2:5" x14ac:dyDescent="0.25">
      <c r="B144" s="62" t="s">
        <v>326</v>
      </c>
      <c r="C144" s="63">
        <v>0</v>
      </c>
      <c r="D144" s="63">
        <v>836</v>
      </c>
      <c r="E144" s="21">
        <f t="shared" si="2"/>
        <v>836</v>
      </c>
    </row>
    <row r="145" spans="2:5" x14ac:dyDescent="0.25">
      <c r="B145" s="62" t="s">
        <v>320</v>
      </c>
      <c r="C145" s="63">
        <v>0</v>
      </c>
      <c r="D145" s="63">
        <v>325</v>
      </c>
      <c r="E145" s="21">
        <f t="shared" si="2"/>
        <v>325</v>
      </c>
    </row>
    <row r="146" spans="2:5" x14ac:dyDescent="0.25">
      <c r="B146" s="62" t="s">
        <v>320</v>
      </c>
      <c r="C146" s="63">
        <v>12974</v>
      </c>
      <c r="D146" s="63">
        <v>19568</v>
      </c>
      <c r="E146" s="21">
        <f t="shared" si="2"/>
        <v>32542</v>
      </c>
    </row>
    <row r="147" spans="2:5" x14ac:dyDescent="0.25">
      <c r="B147" s="62" t="s">
        <v>326</v>
      </c>
      <c r="C147" s="63">
        <v>0</v>
      </c>
      <c r="D147" s="63">
        <v>803</v>
      </c>
      <c r="E147" s="21">
        <f t="shared" si="2"/>
        <v>803</v>
      </c>
    </row>
    <row r="148" spans="2:5" x14ac:dyDescent="0.25">
      <c r="B148" s="62" t="s">
        <v>320</v>
      </c>
      <c r="C148" s="63">
        <v>317</v>
      </c>
      <c r="D148" s="63">
        <v>10980</v>
      </c>
      <c r="E148" s="21">
        <f t="shared" si="2"/>
        <v>11297</v>
      </c>
    </row>
    <row r="149" spans="2:5" x14ac:dyDescent="0.25">
      <c r="B149" s="62" t="s">
        <v>335</v>
      </c>
      <c r="C149" s="63">
        <v>0</v>
      </c>
      <c r="D149" s="63">
        <v>265</v>
      </c>
      <c r="E149" s="21">
        <f t="shared" si="2"/>
        <v>265</v>
      </c>
    </row>
    <row r="150" spans="2:5" x14ac:dyDescent="0.25">
      <c r="B150" s="62" t="s">
        <v>338</v>
      </c>
      <c r="C150" s="63">
        <v>0</v>
      </c>
      <c r="D150" s="63">
        <v>609</v>
      </c>
      <c r="E150" s="21">
        <f t="shared" si="2"/>
        <v>609</v>
      </c>
    </row>
    <row r="151" spans="2:5" x14ac:dyDescent="0.25">
      <c r="B151" s="62" t="s">
        <v>320</v>
      </c>
      <c r="C151" s="63">
        <v>0</v>
      </c>
      <c r="D151" s="63">
        <v>1851</v>
      </c>
      <c r="E151" s="21">
        <f t="shared" si="2"/>
        <v>1851</v>
      </c>
    </row>
    <row r="152" spans="2:5" x14ac:dyDescent="0.25">
      <c r="B152" s="62" t="s">
        <v>326</v>
      </c>
      <c r="C152" s="63">
        <v>192</v>
      </c>
      <c r="D152" s="63">
        <v>199</v>
      </c>
      <c r="E152" s="21">
        <f t="shared" si="2"/>
        <v>391</v>
      </c>
    </row>
    <row r="153" spans="2:5" x14ac:dyDescent="0.25">
      <c r="B153" s="62" t="s">
        <v>330</v>
      </c>
      <c r="C153" s="63">
        <v>0</v>
      </c>
      <c r="D153" s="63">
        <v>500</v>
      </c>
      <c r="E153" s="21">
        <f t="shared" si="2"/>
        <v>500</v>
      </c>
    </row>
    <row r="154" spans="2:5" x14ac:dyDescent="0.25">
      <c r="B154" s="62" t="s">
        <v>330</v>
      </c>
      <c r="C154" s="63">
        <v>0</v>
      </c>
      <c r="D154" s="63">
        <v>509</v>
      </c>
      <c r="E154" s="21">
        <f t="shared" si="2"/>
        <v>509</v>
      </c>
    </row>
    <row r="155" spans="2:5" x14ac:dyDescent="0.25">
      <c r="B155" s="62" t="s">
        <v>337</v>
      </c>
      <c r="C155" s="63">
        <v>0</v>
      </c>
      <c r="D155" s="63">
        <v>270</v>
      </c>
      <c r="E155" s="21">
        <f t="shared" si="2"/>
        <v>270</v>
      </c>
    </row>
    <row r="156" spans="2:5" x14ac:dyDescent="0.25">
      <c r="B156" s="62" t="s">
        <v>330</v>
      </c>
      <c r="C156" s="63">
        <v>0</v>
      </c>
      <c r="D156" s="63">
        <v>457</v>
      </c>
      <c r="E156" s="21">
        <f t="shared" si="2"/>
        <v>457</v>
      </c>
    </row>
    <row r="157" spans="2:5" x14ac:dyDescent="0.25">
      <c r="B157" s="62" t="s">
        <v>337</v>
      </c>
      <c r="C157" s="63">
        <v>0</v>
      </c>
      <c r="D157" s="63">
        <v>260</v>
      </c>
      <c r="E157" s="21">
        <f t="shared" si="2"/>
        <v>260</v>
      </c>
    </row>
    <row r="158" spans="2:5" x14ac:dyDescent="0.25">
      <c r="B158" s="62" t="s">
        <v>330</v>
      </c>
      <c r="C158" s="63">
        <v>942</v>
      </c>
      <c r="D158" s="63">
        <v>3036</v>
      </c>
      <c r="E158" s="21">
        <f t="shared" si="2"/>
        <v>3978</v>
      </c>
    </row>
    <row r="159" spans="2:5" x14ac:dyDescent="0.25">
      <c r="B159" s="62" t="s">
        <v>320</v>
      </c>
      <c r="C159" s="63">
        <v>0</v>
      </c>
      <c r="D159" s="63">
        <v>643</v>
      </c>
      <c r="E159" s="21">
        <f t="shared" si="2"/>
        <v>643</v>
      </c>
    </row>
    <row r="160" spans="2:5" x14ac:dyDescent="0.25">
      <c r="B160" s="62" t="s">
        <v>330</v>
      </c>
      <c r="C160" s="63">
        <v>3329</v>
      </c>
      <c r="D160" s="63">
        <v>0</v>
      </c>
      <c r="E160" s="21">
        <f t="shared" si="2"/>
        <v>3329</v>
      </c>
    </row>
    <row r="161" spans="2:5" x14ac:dyDescent="0.25">
      <c r="B161" s="62" t="s">
        <v>337</v>
      </c>
      <c r="C161" s="63">
        <v>0</v>
      </c>
      <c r="D161" s="63">
        <v>6345</v>
      </c>
      <c r="E161" s="21">
        <f t="shared" si="2"/>
        <v>6345</v>
      </c>
    </row>
    <row r="162" spans="2:5" x14ac:dyDescent="0.25">
      <c r="B162" s="62" t="s">
        <v>332</v>
      </c>
      <c r="C162" s="63">
        <v>0</v>
      </c>
      <c r="D162" s="63">
        <v>922</v>
      </c>
      <c r="E162" s="21">
        <f t="shared" si="2"/>
        <v>922</v>
      </c>
    </row>
    <row r="163" spans="2:5" x14ac:dyDescent="0.25">
      <c r="B163" s="62" t="s">
        <v>326</v>
      </c>
      <c r="C163" s="63">
        <v>0</v>
      </c>
      <c r="D163" s="63">
        <v>909</v>
      </c>
      <c r="E163" s="21">
        <f t="shared" si="2"/>
        <v>909</v>
      </c>
    </row>
    <row r="164" spans="2:5" x14ac:dyDescent="0.25">
      <c r="B164" s="62" t="s">
        <v>342</v>
      </c>
      <c r="C164" s="63">
        <v>0</v>
      </c>
      <c r="D164" s="63">
        <v>775</v>
      </c>
      <c r="E164" s="21">
        <f t="shared" si="2"/>
        <v>775</v>
      </c>
    </row>
    <row r="165" spans="2:5" x14ac:dyDescent="0.25">
      <c r="B165" s="62" t="s">
        <v>326</v>
      </c>
      <c r="C165" s="63">
        <v>0</v>
      </c>
      <c r="D165" s="63">
        <v>979</v>
      </c>
      <c r="E165" s="21">
        <f t="shared" si="2"/>
        <v>979</v>
      </c>
    </row>
    <row r="166" spans="2:5" x14ac:dyDescent="0.25">
      <c r="B166" s="62" t="s">
        <v>326</v>
      </c>
      <c r="C166" s="63">
        <v>0</v>
      </c>
      <c r="D166" s="63">
        <v>948</v>
      </c>
      <c r="E166" s="21">
        <f t="shared" si="2"/>
        <v>948</v>
      </c>
    </row>
    <row r="167" spans="2:5" x14ac:dyDescent="0.25">
      <c r="B167" s="62" t="s">
        <v>335</v>
      </c>
      <c r="C167" s="63">
        <v>339</v>
      </c>
      <c r="D167" s="63">
        <v>2790</v>
      </c>
      <c r="E167" s="21">
        <f t="shared" si="2"/>
        <v>3129</v>
      </c>
    </row>
    <row r="168" spans="2:5" x14ac:dyDescent="0.25">
      <c r="B168" s="62" t="s">
        <v>337</v>
      </c>
      <c r="C168" s="63">
        <v>0</v>
      </c>
      <c r="D168" s="63">
        <v>309</v>
      </c>
      <c r="E168" s="21">
        <f t="shared" si="2"/>
        <v>309</v>
      </c>
    </row>
    <row r="169" spans="2:5" x14ac:dyDescent="0.25">
      <c r="B169" s="62" t="s">
        <v>320</v>
      </c>
      <c r="C169" s="63">
        <v>0</v>
      </c>
      <c r="D169" s="63">
        <v>762</v>
      </c>
      <c r="E169" s="21">
        <f t="shared" si="2"/>
        <v>762</v>
      </c>
    </row>
    <row r="170" spans="2:5" x14ac:dyDescent="0.25">
      <c r="B170" s="62" t="s">
        <v>320</v>
      </c>
      <c r="C170" s="63">
        <v>0</v>
      </c>
      <c r="D170" s="63">
        <v>970</v>
      </c>
      <c r="E170" s="21">
        <f t="shared" si="2"/>
        <v>970</v>
      </c>
    </row>
    <row r="171" spans="2:5" x14ac:dyDescent="0.25">
      <c r="B171" s="62" t="s">
        <v>337</v>
      </c>
      <c r="C171" s="63">
        <v>105</v>
      </c>
      <c r="D171" s="63">
        <v>320</v>
      </c>
      <c r="E171" s="21">
        <f t="shared" si="2"/>
        <v>425</v>
      </c>
    </row>
    <row r="172" spans="2:5" x14ac:dyDescent="0.25">
      <c r="B172" s="62" t="s">
        <v>320</v>
      </c>
      <c r="C172" s="63">
        <v>0</v>
      </c>
      <c r="D172" s="63">
        <v>861</v>
      </c>
      <c r="E172" s="21">
        <f t="shared" si="2"/>
        <v>861</v>
      </c>
    </row>
    <row r="173" spans="2:5" x14ac:dyDescent="0.25">
      <c r="B173" s="62" t="s">
        <v>338</v>
      </c>
      <c r="C173" s="63">
        <v>216</v>
      </c>
      <c r="D173" s="63">
        <v>262</v>
      </c>
      <c r="E173" s="21">
        <f t="shared" si="2"/>
        <v>478</v>
      </c>
    </row>
    <row r="174" spans="2:5" x14ac:dyDescent="0.25">
      <c r="B174" s="62" t="s">
        <v>326</v>
      </c>
      <c r="C174" s="63">
        <v>113</v>
      </c>
      <c r="D174" s="63">
        <v>692</v>
      </c>
      <c r="E174" s="21">
        <f t="shared" si="2"/>
        <v>805</v>
      </c>
    </row>
    <row r="175" spans="2:5" x14ac:dyDescent="0.25">
      <c r="B175" s="62" t="s">
        <v>337</v>
      </c>
      <c r="C175" s="63">
        <v>109</v>
      </c>
      <c r="D175" s="63">
        <v>540</v>
      </c>
      <c r="E175" s="21">
        <f t="shared" si="2"/>
        <v>649</v>
      </c>
    </row>
    <row r="176" spans="2:5" x14ac:dyDescent="0.25">
      <c r="B176" s="62" t="s">
        <v>330</v>
      </c>
      <c r="C176" s="63">
        <v>0</v>
      </c>
      <c r="D176" s="63">
        <v>470</v>
      </c>
      <c r="E176" s="21">
        <f t="shared" si="2"/>
        <v>470</v>
      </c>
    </row>
    <row r="177" spans="2:5" x14ac:dyDescent="0.25">
      <c r="B177" s="62" t="s">
        <v>330</v>
      </c>
      <c r="C177" s="63">
        <v>0</v>
      </c>
      <c r="D177" s="63">
        <v>192</v>
      </c>
      <c r="E177" s="21">
        <f t="shared" si="2"/>
        <v>192</v>
      </c>
    </row>
    <row r="178" spans="2:5" x14ac:dyDescent="0.25">
      <c r="B178" s="62" t="s">
        <v>330</v>
      </c>
      <c r="C178" s="63">
        <v>8176</v>
      </c>
      <c r="D178" s="63">
        <v>12230</v>
      </c>
      <c r="E178" s="21">
        <f t="shared" si="2"/>
        <v>20406</v>
      </c>
    </row>
    <row r="179" spans="2:5" x14ac:dyDescent="0.25">
      <c r="B179" s="62" t="s">
        <v>338</v>
      </c>
      <c r="C179" s="63">
        <v>0</v>
      </c>
      <c r="D179" s="63">
        <v>772</v>
      </c>
      <c r="E179" s="21">
        <f t="shared" si="2"/>
        <v>772</v>
      </c>
    </row>
    <row r="180" spans="2:5" x14ac:dyDescent="0.25">
      <c r="B180" s="62" t="s">
        <v>326</v>
      </c>
      <c r="C180" s="63">
        <v>468</v>
      </c>
      <c r="D180" s="63">
        <v>14186</v>
      </c>
      <c r="E180" s="21">
        <f t="shared" si="2"/>
        <v>14654</v>
      </c>
    </row>
    <row r="181" spans="2:5" x14ac:dyDescent="0.25">
      <c r="B181" s="62" t="s">
        <v>337</v>
      </c>
      <c r="C181" s="63">
        <v>7885</v>
      </c>
      <c r="D181" s="63">
        <v>6330</v>
      </c>
      <c r="E181" s="21">
        <f t="shared" si="2"/>
        <v>14215</v>
      </c>
    </row>
    <row r="182" spans="2:5" x14ac:dyDescent="0.25">
      <c r="B182" s="62" t="s">
        <v>320</v>
      </c>
      <c r="C182" s="63">
        <v>0</v>
      </c>
      <c r="D182" s="63">
        <v>18716</v>
      </c>
      <c r="E182" s="21">
        <f t="shared" si="2"/>
        <v>18716</v>
      </c>
    </row>
    <row r="183" spans="2:5" x14ac:dyDescent="0.25">
      <c r="B183" s="62" t="s">
        <v>330</v>
      </c>
      <c r="C183" s="63">
        <v>0</v>
      </c>
      <c r="D183" s="63">
        <v>886</v>
      </c>
      <c r="E183" s="21">
        <f t="shared" si="2"/>
        <v>886</v>
      </c>
    </row>
    <row r="184" spans="2:5" x14ac:dyDescent="0.25">
      <c r="B184" s="62" t="s">
        <v>335</v>
      </c>
      <c r="C184" s="63">
        <v>0</v>
      </c>
      <c r="D184" s="63">
        <v>750</v>
      </c>
      <c r="E184" s="21">
        <f t="shared" si="2"/>
        <v>750</v>
      </c>
    </row>
    <row r="185" spans="2:5" x14ac:dyDescent="0.25">
      <c r="B185" s="62" t="s">
        <v>320</v>
      </c>
      <c r="C185" s="63">
        <v>0</v>
      </c>
      <c r="D185" s="63">
        <v>3870</v>
      </c>
      <c r="E185" s="21">
        <f t="shared" si="2"/>
        <v>3870</v>
      </c>
    </row>
    <row r="186" spans="2:5" x14ac:dyDescent="0.25">
      <c r="B186" s="62" t="s">
        <v>320</v>
      </c>
      <c r="C186" s="63">
        <v>0</v>
      </c>
      <c r="D186" s="63">
        <v>3273</v>
      </c>
      <c r="E186" s="21">
        <f t="shared" si="2"/>
        <v>3273</v>
      </c>
    </row>
    <row r="187" spans="2:5" x14ac:dyDescent="0.25">
      <c r="B187" s="62" t="s">
        <v>335</v>
      </c>
      <c r="C187" s="63">
        <v>0</v>
      </c>
      <c r="D187" s="63">
        <v>406</v>
      </c>
      <c r="E187" s="21">
        <f t="shared" si="2"/>
        <v>406</v>
      </c>
    </row>
    <row r="188" spans="2:5" x14ac:dyDescent="0.25">
      <c r="B188" s="62" t="s">
        <v>326</v>
      </c>
      <c r="C188" s="63">
        <v>0</v>
      </c>
      <c r="D188" s="63">
        <v>461</v>
      </c>
      <c r="E188" s="21">
        <f t="shared" si="2"/>
        <v>461</v>
      </c>
    </row>
    <row r="189" spans="2:5" x14ac:dyDescent="0.25">
      <c r="B189" s="62" t="s">
        <v>326</v>
      </c>
      <c r="C189" s="63">
        <v>0</v>
      </c>
      <c r="D189" s="63">
        <v>340</v>
      </c>
      <c r="E189" s="21">
        <f t="shared" si="2"/>
        <v>340</v>
      </c>
    </row>
    <row r="190" spans="2:5" x14ac:dyDescent="0.25">
      <c r="B190" s="62" t="s">
        <v>320</v>
      </c>
      <c r="C190" s="63">
        <v>0</v>
      </c>
      <c r="D190" s="63">
        <v>6490</v>
      </c>
      <c r="E190" s="21">
        <f t="shared" si="2"/>
        <v>6490</v>
      </c>
    </row>
    <row r="191" spans="2:5" x14ac:dyDescent="0.25">
      <c r="B191" s="62" t="s">
        <v>320</v>
      </c>
      <c r="C191" s="63">
        <v>734</v>
      </c>
      <c r="D191" s="63">
        <v>348</v>
      </c>
      <c r="E191" s="21">
        <f t="shared" si="2"/>
        <v>1082</v>
      </c>
    </row>
    <row r="192" spans="2:5" x14ac:dyDescent="0.25">
      <c r="B192" s="62" t="s">
        <v>326</v>
      </c>
      <c r="C192" s="63">
        <v>0</v>
      </c>
      <c r="D192" s="63">
        <v>506</v>
      </c>
      <c r="E192" s="21">
        <f t="shared" si="2"/>
        <v>506</v>
      </c>
    </row>
    <row r="193" spans="2:5" x14ac:dyDescent="0.25">
      <c r="B193" s="62" t="s">
        <v>337</v>
      </c>
      <c r="C193" s="63">
        <v>0</v>
      </c>
      <c r="D193" s="63">
        <v>14717</v>
      </c>
      <c r="E193" s="21">
        <f t="shared" si="2"/>
        <v>14717</v>
      </c>
    </row>
    <row r="194" spans="2:5" x14ac:dyDescent="0.25">
      <c r="B194" s="62" t="s">
        <v>335</v>
      </c>
      <c r="C194" s="63">
        <v>172</v>
      </c>
      <c r="D194" s="63">
        <v>0</v>
      </c>
      <c r="E194" s="21">
        <f t="shared" si="2"/>
        <v>172</v>
      </c>
    </row>
    <row r="195" spans="2:5" x14ac:dyDescent="0.25">
      <c r="B195" s="62" t="s">
        <v>330</v>
      </c>
      <c r="C195" s="63">
        <v>644</v>
      </c>
      <c r="D195" s="63">
        <v>1571</v>
      </c>
      <c r="E195" s="21">
        <f t="shared" si="2"/>
        <v>2215</v>
      </c>
    </row>
    <row r="196" spans="2:5" x14ac:dyDescent="0.25">
      <c r="B196" s="62" t="s">
        <v>330</v>
      </c>
      <c r="C196" s="63">
        <v>0</v>
      </c>
      <c r="D196" s="63">
        <v>0</v>
      </c>
      <c r="E196" s="21">
        <f t="shared" si="2"/>
        <v>0</v>
      </c>
    </row>
    <row r="197" spans="2:5" x14ac:dyDescent="0.25">
      <c r="B197" s="62" t="s">
        <v>326</v>
      </c>
      <c r="C197" s="63">
        <v>617</v>
      </c>
      <c r="D197" s="63">
        <v>411</v>
      </c>
      <c r="E197" s="21">
        <f t="shared" si="2"/>
        <v>1028</v>
      </c>
    </row>
    <row r="198" spans="2:5" x14ac:dyDescent="0.25">
      <c r="B198" s="62" t="s">
        <v>330</v>
      </c>
      <c r="C198" s="63">
        <v>0</v>
      </c>
      <c r="D198" s="63">
        <v>544</v>
      </c>
      <c r="E198" s="21">
        <f t="shared" ref="E198:E261" si="3">C198+D198</f>
        <v>544</v>
      </c>
    </row>
    <row r="199" spans="2:5" x14ac:dyDescent="0.25">
      <c r="B199" s="62" t="s">
        <v>320</v>
      </c>
      <c r="C199" s="63">
        <v>586</v>
      </c>
      <c r="D199" s="63">
        <v>0</v>
      </c>
      <c r="E199" s="21">
        <f t="shared" si="3"/>
        <v>586</v>
      </c>
    </row>
    <row r="200" spans="2:5" x14ac:dyDescent="0.25">
      <c r="B200" s="62" t="s">
        <v>326</v>
      </c>
      <c r="C200" s="63">
        <v>0</v>
      </c>
      <c r="D200" s="63">
        <v>835</v>
      </c>
      <c r="E200" s="21">
        <f t="shared" si="3"/>
        <v>835</v>
      </c>
    </row>
    <row r="201" spans="2:5" x14ac:dyDescent="0.25">
      <c r="B201" s="62" t="s">
        <v>320</v>
      </c>
      <c r="C201" s="63">
        <v>0</v>
      </c>
      <c r="D201" s="63">
        <v>823</v>
      </c>
      <c r="E201" s="21">
        <f t="shared" si="3"/>
        <v>823</v>
      </c>
    </row>
    <row r="202" spans="2:5" x14ac:dyDescent="0.25">
      <c r="B202" s="62" t="s">
        <v>335</v>
      </c>
      <c r="C202" s="63">
        <v>0</v>
      </c>
      <c r="D202" s="63">
        <v>5180</v>
      </c>
      <c r="E202" s="21">
        <f t="shared" si="3"/>
        <v>5180</v>
      </c>
    </row>
    <row r="203" spans="2:5" x14ac:dyDescent="0.25">
      <c r="B203" s="62" t="s">
        <v>320</v>
      </c>
      <c r="C203" s="63">
        <v>0</v>
      </c>
      <c r="D203" s="63">
        <v>408</v>
      </c>
      <c r="E203" s="21">
        <f t="shared" si="3"/>
        <v>408</v>
      </c>
    </row>
    <row r="204" spans="2:5" x14ac:dyDescent="0.25">
      <c r="B204" s="62" t="s">
        <v>330</v>
      </c>
      <c r="C204" s="63">
        <v>0</v>
      </c>
      <c r="D204" s="63">
        <v>821</v>
      </c>
      <c r="E204" s="21">
        <f t="shared" si="3"/>
        <v>821</v>
      </c>
    </row>
    <row r="205" spans="2:5" x14ac:dyDescent="0.25">
      <c r="B205" s="62" t="s">
        <v>332</v>
      </c>
      <c r="C205" s="63">
        <v>522</v>
      </c>
      <c r="D205" s="63">
        <v>385</v>
      </c>
      <c r="E205" s="21">
        <f t="shared" si="3"/>
        <v>907</v>
      </c>
    </row>
    <row r="206" spans="2:5" x14ac:dyDescent="0.25">
      <c r="B206" s="62" t="s">
        <v>330</v>
      </c>
      <c r="C206" s="63">
        <v>585</v>
      </c>
      <c r="D206" s="63">
        <v>2223</v>
      </c>
      <c r="E206" s="21">
        <f t="shared" si="3"/>
        <v>2808</v>
      </c>
    </row>
    <row r="207" spans="2:5" x14ac:dyDescent="0.25">
      <c r="B207" s="62" t="s">
        <v>330</v>
      </c>
      <c r="C207" s="63">
        <v>5588</v>
      </c>
      <c r="D207" s="63">
        <v>0</v>
      </c>
      <c r="E207" s="21">
        <f t="shared" si="3"/>
        <v>5588</v>
      </c>
    </row>
    <row r="208" spans="2:5" x14ac:dyDescent="0.25">
      <c r="B208" s="62" t="s">
        <v>330</v>
      </c>
      <c r="C208" s="63">
        <v>0</v>
      </c>
      <c r="D208" s="63">
        <v>605</v>
      </c>
      <c r="E208" s="21">
        <f t="shared" si="3"/>
        <v>605</v>
      </c>
    </row>
    <row r="209" spans="2:5" x14ac:dyDescent="0.25">
      <c r="B209" s="62" t="s">
        <v>326</v>
      </c>
      <c r="C209" s="63">
        <v>352</v>
      </c>
      <c r="D209" s="63">
        <v>7525</v>
      </c>
      <c r="E209" s="21">
        <f t="shared" si="3"/>
        <v>7877</v>
      </c>
    </row>
    <row r="210" spans="2:5" x14ac:dyDescent="0.25">
      <c r="B210" s="62" t="s">
        <v>320</v>
      </c>
      <c r="C210" s="63">
        <v>0</v>
      </c>
      <c r="D210" s="63">
        <v>3529</v>
      </c>
      <c r="E210" s="21">
        <f t="shared" si="3"/>
        <v>3529</v>
      </c>
    </row>
    <row r="211" spans="2:5" x14ac:dyDescent="0.25">
      <c r="B211" s="62" t="s">
        <v>335</v>
      </c>
      <c r="C211" s="63">
        <v>2715</v>
      </c>
      <c r="D211" s="63">
        <v>1435</v>
      </c>
      <c r="E211" s="21">
        <f t="shared" si="3"/>
        <v>4150</v>
      </c>
    </row>
    <row r="212" spans="2:5" x14ac:dyDescent="0.25">
      <c r="B212" s="62" t="s">
        <v>339</v>
      </c>
      <c r="C212" s="63">
        <v>560</v>
      </c>
      <c r="D212" s="63">
        <v>887</v>
      </c>
      <c r="E212" s="21">
        <f t="shared" si="3"/>
        <v>1447</v>
      </c>
    </row>
    <row r="213" spans="2:5" x14ac:dyDescent="0.25">
      <c r="B213" s="62" t="s">
        <v>320</v>
      </c>
      <c r="C213" s="63">
        <v>895</v>
      </c>
      <c r="D213" s="63">
        <v>243</v>
      </c>
      <c r="E213" s="21">
        <f t="shared" si="3"/>
        <v>1138</v>
      </c>
    </row>
    <row r="214" spans="2:5" x14ac:dyDescent="0.25">
      <c r="B214" s="62" t="s">
        <v>330</v>
      </c>
      <c r="C214" s="63">
        <v>305</v>
      </c>
      <c r="D214" s="63">
        <v>4553</v>
      </c>
      <c r="E214" s="21">
        <f t="shared" si="3"/>
        <v>4858</v>
      </c>
    </row>
    <row r="215" spans="2:5" x14ac:dyDescent="0.25">
      <c r="B215" s="62" t="s">
        <v>320</v>
      </c>
      <c r="C215" s="63">
        <v>0</v>
      </c>
      <c r="D215" s="63">
        <v>418</v>
      </c>
      <c r="E215" s="21">
        <f t="shared" si="3"/>
        <v>418</v>
      </c>
    </row>
    <row r="216" spans="2:5" x14ac:dyDescent="0.25">
      <c r="B216" s="62" t="s">
        <v>330</v>
      </c>
      <c r="C216" s="63">
        <v>0</v>
      </c>
      <c r="D216" s="63">
        <v>771</v>
      </c>
      <c r="E216" s="21">
        <f t="shared" si="3"/>
        <v>771</v>
      </c>
    </row>
    <row r="217" spans="2:5" x14ac:dyDescent="0.25">
      <c r="B217" s="62" t="s">
        <v>326</v>
      </c>
      <c r="C217" s="63">
        <v>0</v>
      </c>
      <c r="D217" s="63">
        <v>463</v>
      </c>
      <c r="E217" s="21">
        <f t="shared" si="3"/>
        <v>463</v>
      </c>
    </row>
    <row r="218" spans="2:5" x14ac:dyDescent="0.25">
      <c r="B218" s="62" t="s">
        <v>335</v>
      </c>
      <c r="C218" s="63">
        <v>8948</v>
      </c>
      <c r="D218" s="63">
        <v>110</v>
      </c>
      <c r="E218" s="21">
        <f t="shared" si="3"/>
        <v>9058</v>
      </c>
    </row>
    <row r="219" spans="2:5" x14ac:dyDescent="0.25">
      <c r="B219" s="62" t="s">
        <v>337</v>
      </c>
      <c r="C219" s="63">
        <v>0</v>
      </c>
      <c r="D219" s="63">
        <v>10099</v>
      </c>
      <c r="E219" s="21">
        <f t="shared" si="3"/>
        <v>10099</v>
      </c>
    </row>
    <row r="220" spans="2:5" x14ac:dyDescent="0.25">
      <c r="B220" s="62" t="s">
        <v>337</v>
      </c>
      <c r="C220" s="63">
        <v>0</v>
      </c>
      <c r="D220" s="63">
        <v>13428</v>
      </c>
      <c r="E220" s="21">
        <f t="shared" si="3"/>
        <v>13428</v>
      </c>
    </row>
    <row r="221" spans="2:5" x14ac:dyDescent="0.25">
      <c r="B221" s="62" t="s">
        <v>320</v>
      </c>
      <c r="C221" s="63">
        <v>0</v>
      </c>
      <c r="D221" s="63">
        <v>208</v>
      </c>
      <c r="E221" s="21">
        <f t="shared" si="3"/>
        <v>208</v>
      </c>
    </row>
    <row r="222" spans="2:5" x14ac:dyDescent="0.25">
      <c r="B222" s="62" t="s">
        <v>320</v>
      </c>
      <c r="C222" s="63">
        <v>0</v>
      </c>
      <c r="D222" s="63">
        <v>552</v>
      </c>
      <c r="E222" s="21">
        <f t="shared" si="3"/>
        <v>552</v>
      </c>
    </row>
    <row r="223" spans="2:5" x14ac:dyDescent="0.25">
      <c r="B223" s="62" t="s">
        <v>332</v>
      </c>
      <c r="C223" s="63">
        <v>0</v>
      </c>
      <c r="D223" s="63">
        <v>3105</v>
      </c>
      <c r="E223" s="21">
        <f t="shared" si="3"/>
        <v>3105</v>
      </c>
    </row>
    <row r="224" spans="2:5" x14ac:dyDescent="0.25">
      <c r="B224" s="62" t="s">
        <v>320</v>
      </c>
      <c r="C224" s="63">
        <v>483</v>
      </c>
      <c r="D224" s="63">
        <v>415</v>
      </c>
      <c r="E224" s="21">
        <f t="shared" si="3"/>
        <v>898</v>
      </c>
    </row>
    <row r="225" spans="2:5" x14ac:dyDescent="0.25">
      <c r="B225" s="62" t="s">
        <v>342</v>
      </c>
      <c r="C225" s="63">
        <v>0</v>
      </c>
      <c r="D225" s="63">
        <v>1238</v>
      </c>
      <c r="E225" s="21">
        <f t="shared" si="3"/>
        <v>1238</v>
      </c>
    </row>
    <row r="226" spans="2:5" x14ac:dyDescent="0.25">
      <c r="B226" s="62" t="s">
        <v>332</v>
      </c>
      <c r="C226" s="63">
        <v>0</v>
      </c>
      <c r="D226" s="63">
        <v>238</v>
      </c>
      <c r="E226" s="21">
        <f t="shared" si="3"/>
        <v>238</v>
      </c>
    </row>
    <row r="227" spans="2:5" x14ac:dyDescent="0.25">
      <c r="B227" s="62" t="s">
        <v>326</v>
      </c>
      <c r="C227" s="63">
        <v>0</v>
      </c>
      <c r="D227" s="63">
        <v>127</v>
      </c>
      <c r="E227" s="21">
        <f t="shared" si="3"/>
        <v>127</v>
      </c>
    </row>
    <row r="228" spans="2:5" x14ac:dyDescent="0.25">
      <c r="B228" s="62" t="s">
        <v>335</v>
      </c>
      <c r="C228" s="63">
        <v>663</v>
      </c>
      <c r="D228" s="63">
        <v>0</v>
      </c>
      <c r="E228" s="21">
        <f t="shared" si="3"/>
        <v>663</v>
      </c>
    </row>
    <row r="229" spans="2:5" x14ac:dyDescent="0.25">
      <c r="B229" s="62" t="s">
        <v>330</v>
      </c>
      <c r="C229" s="63">
        <v>624</v>
      </c>
      <c r="D229" s="63">
        <v>785</v>
      </c>
      <c r="E229" s="21">
        <f t="shared" si="3"/>
        <v>1409</v>
      </c>
    </row>
    <row r="230" spans="2:5" x14ac:dyDescent="0.25">
      <c r="B230" s="62" t="s">
        <v>338</v>
      </c>
      <c r="C230" s="63">
        <v>0</v>
      </c>
      <c r="D230" s="63">
        <v>718</v>
      </c>
      <c r="E230" s="21">
        <f t="shared" si="3"/>
        <v>718</v>
      </c>
    </row>
    <row r="231" spans="2:5" x14ac:dyDescent="0.25">
      <c r="B231" s="62" t="s">
        <v>326</v>
      </c>
      <c r="C231" s="63">
        <v>0</v>
      </c>
      <c r="D231" s="63">
        <v>493</v>
      </c>
      <c r="E231" s="21">
        <f t="shared" si="3"/>
        <v>493</v>
      </c>
    </row>
    <row r="232" spans="2:5" x14ac:dyDescent="0.25">
      <c r="B232" s="62" t="s">
        <v>320</v>
      </c>
      <c r="C232" s="63">
        <v>152</v>
      </c>
      <c r="D232" s="63">
        <v>757</v>
      </c>
      <c r="E232" s="21">
        <f t="shared" si="3"/>
        <v>909</v>
      </c>
    </row>
    <row r="233" spans="2:5" x14ac:dyDescent="0.25">
      <c r="B233" s="62" t="s">
        <v>330</v>
      </c>
      <c r="C233" s="63">
        <v>0</v>
      </c>
      <c r="D233" s="63">
        <v>9125</v>
      </c>
      <c r="E233" s="21">
        <f t="shared" si="3"/>
        <v>9125</v>
      </c>
    </row>
    <row r="234" spans="2:5" x14ac:dyDescent="0.25">
      <c r="B234" s="62" t="s">
        <v>320</v>
      </c>
      <c r="C234" s="63">
        <v>0</v>
      </c>
      <c r="D234" s="63">
        <v>364</v>
      </c>
      <c r="E234" s="21">
        <f t="shared" si="3"/>
        <v>364</v>
      </c>
    </row>
    <row r="235" spans="2:5" x14ac:dyDescent="0.25">
      <c r="B235" s="62" t="s">
        <v>335</v>
      </c>
      <c r="C235" s="63">
        <v>498</v>
      </c>
      <c r="D235" s="63">
        <v>598</v>
      </c>
      <c r="E235" s="21">
        <f t="shared" si="3"/>
        <v>1096</v>
      </c>
    </row>
    <row r="236" spans="2:5" x14ac:dyDescent="0.25">
      <c r="B236" s="62" t="s">
        <v>330</v>
      </c>
      <c r="C236" s="63">
        <v>0</v>
      </c>
      <c r="D236" s="63">
        <v>374</v>
      </c>
      <c r="E236" s="21">
        <f t="shared" si="3"/>
        <v>374</v>
      </c>
    </row>
    <row r="237" spans="2:5" x14ac:dyDescent="0.25">
      <c r="B237" s="62" t="s">
        <v>320</v>
      </c>
      <c r="C237" s="63">
        <v>156</v>
      </c>
      <c r="D237" s="63">
        <v>0</v>
      </c>
      <c r="E237" s="21">
        <f t="shared" si="3"/>
        <v>156</v>
      </c>
    </row>
    <row r="238" spans="2:5" x14ac:dyDescent="0.25">
      <c r="B238" s="62" t="s">
        <v>337</v>
      </c>
      <c r="C238" s="63">
        <v>1336</v>
      </c>
      <c r="D238" s="63">
        <v>0</v>
      </c>
      <c r="E238" s="21">
        <f t="shared" si="3"/>
        <v>1336</v>
      </c>
    </row>
    <row r="239" spans="2:5" x14ac:dyDescent="0.25">
      <c r="B239" s="62" t="s">
        <v>330</v>
      </c>
      <c r="C239" s="63">
        <v>0</v>
      </c>
      <c r="D239" s="63">
        <v>508</v>
      </c>
      <c r="E239" s="21">
        <f t="shared" si="3"/>
        <v>508</v>
      </c>
    </row>
    <row r="240" spans="2:5" x14ac:dyDescent="0.25">
      <c r="B240" s="62" t="s">
        <v>320</v>
      </c>
      <c r="C240" s="63">
        <v>0</v>
      </c>
      <c r="D240" s="63">
        <v>956</v>
      </c>
      <c r="E240" s="21">
        <f t="shared" si="3"/>
        <v>956</v>
      </c>
    </row>
    <row r="241" spans="2:5" x14ac:dyDescent="0.25">
      <c r="B241" s="62" t="s">
        <v>326</v>
      </c>
      <c r="C241" s="63">
        <v>0</v>
      </c>
      <c r="D241" s="63">
        <v>636</v>
      </c>
      <c r="E241" s="21">
        <f t="shared" si="3"/>
        <v>636</v>
      </c>
    </row>
    <row r="242" spans="2:5" x14ac:dyDescent="0.25">
      <c r="B242" s="62" t="s">
        <v>330</v>
      </c>
      <c r="C242" s="63">
        <v>2641</v>
      </c>
      <c r="D242" s="63">
        <v>0</v>
      </c>
      <c r="E242" s="21">
        <f t="shared" si="3"/>
        <v>2641</v>
      </c>
    </row>
    <row r="243" spans="2:5" x14ac:dyDescent="0.25">
      <c r="B243" s="62" t="s">
        <v>337</v>
      </c>
      <c r="C243" s="63">
        <v>0</v>
      </c>
      <c r="D243" s="63">
        <v>1519</v>
      </c>
      <c r="E243" s="21">
        <f t="shared" si="3"/>
        <v>1519</v>
      </c>
    </row>
    <row r="244" spans="2:5" x14ac:dyDescent="0.25">
      <c r="B244" s="62" t="s">
        <v>335</v>
      </c>
      <c r="C244" s="63">
        <v>0</v>
      </c>
      <c r="D244" s="63">
        <v>922</v>
      </c>
      <c r="E244" s="21">
        <f t="shared" si="3"/>
        <v>922</v>
      </c>
    </row>
    <row r="245" spans="2:5" x14ac:dyDescent="0.25">
      <c r="B245" s="62" t="s">
        <v>326</v>
      </c>
      <c r="C245" s="63">
        <v>0</v>
      </c>
      <c r="D245" s="63">
        <v>180</v>
      </c>
      <c r="E245" s="21">
        <f t="shared" si="3"/>
        <v>180</v>
      </c>
    </row>
    <row r="246" spans="2:5" x14ac:dyDescent="0.25">
      <c r="B246" s="62" t="s">
        <v>337</v>
      </c>
      <c r="C246" s="63">
        <v>0</v>
      </c>
      <c r="D246" s="63">
        <v>701</v>
      </c>
      <c r="E246" s="21">
        <f t="shared" si="3"/>
        <v>701</v>
      </c>
    </row>
    <row r="247" spans="2:5" x14ac:dyDescent="0.25">
      <c r="B247" s="62" t="s">
        <v>320</v>
      </c>
      <c r="C247" s="63">
        <v>0</v>
      </c>
      <c r="D247" s="63">
        <v>296</v>
      </c>
      <c r="E247" s="21">
        <f t="shared" si="3"/>
        <v>296</v>
      </c>
    </row>
    <row r="248" spans="2:5" x14ac:dyDescent="0.25">
      <c r="B248" s="62" t="s">
        <v>320</v>
      </c>
      <c r="C248" s="63">
        <v>887</v>
      </c>
      <c r="D248" s="63">
        <v>519</v>
      </c>
      <c r="E248" s="21">
        <f t="shared" si="3"/>
        <v>1406</v>
      </c>
    </row>
    <row r="249" spans="2:5" x14ac:dyDescent="0.25">
      <c r="B249" s="62" t="s">
        <v>335</v>
      </c>
      <c r="C249" s="63">
        <v>0</v>
      </c>
      <c r="D249" s="63">
        <v>800</v>
      </c>
      <c r="E249" s="21">
        <f t="shared" si="3"/>
        <v>800</v>
      </c>
    </row>
    <row r="250" spans="2:5" x14ac:dyDescent="0.25">
      <c r="B250" s="62" t="s">
        <v>326</v>
      </c>
      <c r="C250" s="63">
        <v>0</v>
      </c>
      <c r="D250" s="63">
        <v>736</v>
      </c>
      <c r="E250" s="21">
        <f t="shared" si="3"/>
        <v>736</v>
      </c>
    </row>
    <row r="251" spans="2:5" x14ac:dyDescent="0.25">
      <c r="B251" s="62" t="s">
        <v>320</v>
      </c>
      <c r="C251" s="63">
        <v>0</v>
      </c>
      <c r="D251" s="63">
        <v>11838</v>
      </c>
      <c r="E251" s="21">
        <f t="shared" si="3"/>
        <v>11838</v>
      </c>
    </row>
    <row r="252" spans="2:5" x14ac:dyDescent="0.25">
      <c r="B252" s="62" t="s">
        <v>320</v>
      </c>
      <c r="C252" s="63">
        <v>0</v>
      </c>
      <c r="D252" s="63">
        <v>364</v>
      </c>
      <c r="E252" s="21">
        <f t="shared" si="3"/>
        <v>364</v>
      </c>
    </row>
    <row r="253" spans="2:5" x14ac:dyDescent="0.25">
      <c r="B253" s="62" t="s">
        <v>330</v>
      </c>
      <c r="C253" s="63">
        <v>18408</v>
      </c>
      <c r="D253" s="63">
        <v>212</v>
      </c>
      <c r="E253" s="21">
        <f t="shared" si="3"/>
        <v>18620</v>
      </c>
    </row>
    <row r="254" spans="2:5" x14ac:dyDescent="0.25">
      <c r="B254" s="62" t="s">
        <v>330</v>
      </c>
      <c r="C254" s="63">
        <v>497</v>
      </c>
      <c r="D254" s="63">
        <v>888</v>
      </c>
      <c r="E254" s="21">
        <f t="shared" si="3"/>
        <v>1385</v>
      </c>
    </row>
    <row r="255" spans="2:5" x14ac:dyDescent="0.25">
      <c r="B255" s="62" t="s">
        <v>337</v>
      </c>
      <c r="C255" s="63">
        <v>0</v>
      </c>
      <c r="D255" s="63">
        <v>999</v>
      </c>
      <c r="E255" s="21">
        <f t="shared" si="3"/>
        <v>999</v>
      </c>
    </row>
    <row r="256" spans="2:5" x14ac:dyDescent="0.25">
      <c r="B256" s="62" t="s">
        <v>320</v>
      </c>
      <c r="C256" s="63">
        <v>946</v>
      </c>
      <c r="D256" s="63">
        <v>0</v>
      </c>
      <c r="E256" s="21">
        <f t="shared" si="3"/>
        <v>946</v>
      </c>
    </row>
    <row r="257" spans="2:5" x14ac:dyDescent="0.25">
      <c r="B257" s="62" t="s">
        <v>335</v>
      </c>
      <c r="C257" s="63">
        <v>986</v>
      </c>
      <c r="D257" s="63">
        <v>578</v>
      </c>
      <c r="E257" s="21">
        <f t="shared" si="3"/>
        <v>1564</v>
      </c>
    </row>
    <row r="258" spans="2:5" x14ac:dyDescent="0.25">
      <c r="B258" s="62" t="s">
        <v>332</v>
      </c>
      <c r="C258" s="63">
        <v>8122</v>
      </c>
      <c r="D258" s="63">
        <v>136</v>
      </c>
      <c r="E258" s="21">
        <f t="shared" si="3"/>
        <v>8258</v>
      </c>
    </row>
    <row r="259" spans="2:5" x14ac:dyDescent="0.25">
      <c r="B259" s="62" t="s">
        <v>326</v>
      </c>
      <c r="C259" s="63">
        <v>0</v>
      </c>
      <c r="D259" s="63">
        <v>734</v>
      </c>
      <c r="E259" s="21">
        <f t="shared" si="3"/>
        <v>734</v>
      </c>
    </row>
    <row r="260" spans="2:5" x14ac:dyDescent="0.25">
      <c r="B260" s="62" t="s">
        <v>335</v>
      </c>
      <c r="C260" s="63">
        <v>778</v>
      </c>
      <c r="D260" s="63">
        <v>861</v>
      </c>
      <c r="E260" s="21">
        <f t="shared" si="3"/>
        <v>1639</v>
      </c>
    </row>
    <row r="261" spans="2:5" x14ac:dyDescent="0.25">
      <c r="B261" s="62" t="s">
        <v>339</v>
      </c>
      <c r="C261" s="63">
        <v>645</v>
      </c>
      <c r="D261" s="63">
        <v>855</v>
      </c>
      <c r="E261" s="21">
        <f t="shared" si="3"/>
        <v>1500</v>
      </c>
    </row>
    <row r="262" spans="2:5" x14ac:dyDescent="0.25">
      <c r="B262" s="62" t="s">
        <v>326</v>
      </c>
      <c r="C262" s="63">
        <v>0</v>
      </c>
      <c r="D262" s="63">
        <v>4486</v>
      </c>
      <c r="E262" s="21">
        <f t="shared" ref="E262:E325" si="4">C262+D262</f>
        <v>4486</v>
      </c>
    </row>
    <row r="263" spans="2:5" x14ac:dyDescent="0.25">
      <c r="B263" s="62" t="s">
        <v>330</v>
      </c>
      <c r="C263" s="63">
        <v>682</v>
      </c>
      <c r="D263" s="63">
        <v>2017</v>
      </c>
      <c r="E263" s="21">
        <f t="shared" si="4"/>
        <v>2699</v>
      </c>
    </row>
    <row r="264" spans="2:5" x14ac:dyDescent="0.25">
      <c r="B264" s="62" t="s">
        <v>330</v>
      </c>
      <c r="C264" s="63">
        <v>19812</v>
      </c>
      <c r="D264" s="63">
        <v>0</v>
      </c>
      <c r="E264" s="21">
        <f t="shared" si="4"/>
        <v>19812</v>
      </c>
    </row>
    <row r="265" spans="2:5" x14ac:dyDescent="0.25">
      <c r="B265" s="62" t="s">
        <v>335</v>
      </c>
      <c r="C265" s="63">
        <v>0</v>
      </c>
      <c r="D265" s="63">
        <v>500</v>
      </c>
      <c r="E265" s="21">
        <f t="shared" si="4"/>
        <v>500</v>
      </c>
    </row>
    <row r="266" spans="2:5" x14ac:dyDescent="0.25">
      <c r="B266" s="62" t="s">
        <v>337</v>
      </c>
      <c r="C266" s="63">
        <v>0</v>
      </c>
      <c r="D266" s="63">
        <v>859</v>
      </c>
      <c r="E266" s="21">
        <f t="shared" si="4"/>
        <v>859</v>
      </c>
    </row>
    <row r="267" spans="2:5" x14ac:dyDescent="0.25">
      <c r="B267" s="62" t="s">
        <v>335</v>
      </c>
      <c r="C267" s="63">
        <v>859</v>
      </c>
      <c r="D267" s="63">
        <v>3305</v>
      </c>
      <c r="E267" s="21">
        <f t="shared" si="4"/>
        <v>4164</v>
      </c>
    </row>
    <row r="268" spans="2:5" x14ac:dyDescent="0.25">
      <c r="B268" s="62" t="s">
        <v>320</v>
      </c>
      <c r="C268" s="63">
        <v>0</v>
      </c>
      <c r="D268" s="63">
        <v>1218</v>
      </c>
      <c r="E268" s="21">
        <f t="shared" si="4"/>
        <v>1218</v>
      </c>
    </row>
    <row r="269" spans="2:5" x14ac:dyDescent="0.25">
      <c r="B269" s="62" t="s">
        <v>330</v>
      </c>
      <c r="C269" s="63">
        <v>0</v>
      </c>
      <c r="D269" s="63">
        <v>9016</v>
      </c>
      <c r="E269" s="21">
        <f t="shared" si="4"/>
        <v>9016</v>
      </c>
    </row>
    <row r="270" spans="2:5" x14ac:dyDescent="0.25">
      <c r="B270" s="62" t="s">
        <v>330</v>
      </c>
      <c r="C270" s="63">
        <v>0</v>
      </c>
      <c r="D270" s="63">
        <v>11587</v>
      </c>
      <c r="E270" s="21">
        <f t="shared" si="4"/>
        <v>11587</v>
      </c>
    </row>
    <row r="271" spans="2:5" x14ac:dyDescent="0.25">
      <c r="B271" s="62" t="s">
        <v>326</v>
      </c>
      <c r="C271" s="63">
        <v>0</v>
      </c>
      <c r="D271" s="63">
        <v>8944</v>
      </c>
      <c r="E271" s="21">
        <f t="shared" si="4"/>
        <v>8944</v>
      </c>
    </row>
    <row r="272" spans="2:5" x14ac:dyDescent="0.25">
      <c r="B272" s="62" t="s">
        <v>338</v>
      </c>
      <c r="C272" s="63">
        <v>0</v>
      </c>
      <c r="D272" s="63">
        <v>807</v>
      </c>
      <c r="E272" s="21">
        <f t="shared" si="4"/>
        <v>807</v>
      </c>
    </row>
    <row r="273" spans="2:5" x14ac:dyDescent="0.25">
      <c r="B273" s="62" t="s">
        <v>320</v>
      </c>
      <c r="C273" s="63">
        <v>0</v>
      </c>
      <c r="D273" s="63">
        <v>867</v>
      </c>
      <c r="E273" s="21">
        <f t="shared" si="4"/>
        <v>867</v>
      </c>
    </row>
    <row r="274" spans="2:5" x14ac:dyDescent="0.25">
      <c r="B274" s="62" t="s">
        <v>320</v>
      </c>
      <c r="C274" s="63">
        <v>795</v>
      </c>
      <c r="D274" s="63">
        <v>16804</v>
      </c>
      <c r="E274" s="21">
        <f t="shared" si="4"/>
        <v>17599</v>
      </c>
    </row>
    <row r="275" spans="2:5" x14ac:dyDescent="0.25">
      <c r="B275" s="62" t="s">
        <v>326</v>
      </c>
      <c r="C275" s="63">
        <v>0</v>
      </c>
      <c r="D275" s="63">
        <v>347</v>
      </c>
      <c r="E275" s="21">
        <f t="shared" si="4"/>
        <v>347</v>
      </c>
    </row>
    <row r="276" spans="2:5" x14ac:dyDescent="0.25">
      <c r="B276" s="62" t="s">
        <v>326</v>
      </c>
      <c r="C276" s="63">
        <v>0</v>
      </c>
      <c r="D276" s="63">
        <v>836</v>
      </c>
      <c r="E276" s="21">
        <f t="shared" si="4"/>
        <v>836</v>
      </c>
    </row>
    <row r="277" spans="2:5" x14ac:dyDescent="0.25">
      <c r="B277" s="62" t="s">
        <v>326</v>
      </c>
      <c r="C277" s="63">
        <v>0</v>
      </c>
      <c r="D277" s="63">
        <v>142</v>
      </c>
      <c r="E277" s="21">
        <f t="shared" si="4"/>
        <v>142</v>
      </c>
    </row>
    <row r="278" spans="2:5" x14ac:dyDescent="0.25">
      <c r="B278" s="62" t="s">
        <v>326</v>
      </c>
      <c r="C278" s="63">
        <v>0</v>
      </c>
      <c r="D278" s="63">
        <v>169</v>
      </c>
      <c r="E278" s="21">
        <f t="shared" si="4"/>
        <v>169</v>
      </c>
    </row>
    <row r="279" spans="2:5" x14ac:dyDescent="0.25">
      <c r="B279" s="62" t="s">
        <v>339</v>
      </c>
      <c r="C279" s="63">
        <v>852</v>
      </c>
      <c r="D279" s="63">
        <v>3613</v>
      </c>
      <c r="E279" s="21">
        <f t="shared" si="4"/>
        <v>4465</v>
      </c>
    </row>
    <row r="280" spans="2:5" x14ac:dyDescent="0.25">
      <c r="B280" s="62" t="s">
        <v>332</v>
      </c>
      <c r="C280" s="63">
        <v>0</v>
      </c>
      <c r="D280" s="63">
        <v>403</v>
      </c>
      <c r="E280" s="21">
        <f t="shared" si="4"/>
        <v>403</v>
      </c>
    </row>
    <row r="281" spans="2:5" x14ac:dyDescent="0.25">
      <c r="B281" s="62" t="s">
        <v>320</v>
      </c>
      <c r="C281" s="63">
        <v>0</v>
      </c>
      <c r="D281" s="63">
        <v>836</v>
      </c>
      <c r="E281" s="21">
        <f t="shared" si="4"/>
        <v>836</v>
      </c>
    </row>
    <row r="282" spans="2:5" x14ac:dyDescent="0.25">
      <c r="B282" s="62" t="s">
        <v>330</v>
      </c>
      <c r="C282" s="63">
        <v>425</v>
      </c>
      <c r="D282" s="63">
        <v>0</v>
      </c>
      <c r="E282" s="21">
        <f t="shared" si="4"/>
        <v>425</v>
      </c>
    </row>
    <row r="283" spans="2:5" x14ac:dyDescent="0.25">
      <c r="B283" s="62" t="s">
        <v>335</v>
      </c>
      <c r="C283" s="63">
        <v>0</v>
      </c>
      <c r="D283" s="63">
        <v>11481</v>
      </c>
      <c r="E283" s="21">
        <f t="shared" si="4"/>
        <v>11481</v>
      </c>
    </row>
    <row r="284" spans="2:5" x14ac:dyDescent="0.25">
      <c r="B284" s="62" t="s">
        <v>335</v>
      </c>
      <c r="C284" s="63">
        <v>0</v>
      </c>
      <c r="D284" s="63">
        <v>3285</v>
      </c>
      <c r="E284" s="21">
        <f t="shared" si="4"/>
        <v>3285</v>
      </c>
    </row>
    <row r="285" spans="2:5" x14ac:dyDescent="0.25">
      <c r="B285" s="62" t="s">
        <v>332</v>
      </c>
      <c r="C285" s="63">
        <v>0</v>
      </c>
      <c r="D285" s="63">
        <v>164</v>
      </c>
      <c r="E285" s="21">
        <f t="shared" si="4"/>
        <v>164</v>
      </c>
    </row>
    <row r="286" spans="2:5" x14ac:dyDescent="0.25">
      <c r="B286" s="62" t="s">
        <v>330</v>
      </c>
      <c r="C286" s="63">
        <v>11072</v>
      </c>
      <c r="D286" s="63">
        <v>891</v>
      </c>
      <c r="E286" s="21">
        <f t="shared" si="4"/>
        <v>11963</v>
      </c>
    </row>
    <row r="287" spans="2:5" x14ac:dyDescent="0.25">
      <c r="B287" s="62" t="s">
        <v>337</v>
      </c>
      <c r="C287" s="63">
        <v>0</v>
      </c>
      <c r="D287" s="63">
        <v>0</v>
      </c>
      <c r="E287" s="21">
        <f t="shared" si="4"/>
        <v>0</v>
      </c>
    </row>
    <row r="288" spans="2:5" x14ac:dyDescent="0.25">
      <c r="B288" s="62" t="s">
        <v>337</v>
      </c>
      <c r="C288" s="63">
        <v>219</v>
      </c>
      <c r="D288" s="63">
        <v>841</v>
      </c>
      <c r="E288" s="21">
        <f t="shared" si="4"/>
        <v>1060</v>
      </c>
    </row>
    <row r="289" spans="2:5" x14ac:dyDescent="0.25">
      <c r="B289" s="62" t="s">
        <v>330</v>
      </c>
      <c r="C289" s="63">
        <v>8060</v>
      </c>
      <c r="D289" s="63">
        <v>607</v>
      </c>
      <c r="E289" s="21">
        <f t="shared" si="4"/>
        <v>8667</v>
      </c>
    </row>
    <row r="290" spans="2:5" x14ac:dyDescent="0.25">
      <c r="B290" s="62" t="s">
        <v>330</v>
      </c>
      <c r="C290" s="63">
        <v>0</v>
      </c>
      <c r="D290" s="63">
        <v>486</v>
      </c>
      <c r="E290" s="21">
        <f t="shared" si="4"/>
        <v>486</v>
      </c>
    </row>
    <row r="291" spans="2:5" x14ac:dyDescent="0.25">
      <c r="B291" s="62" t="s">
        <v>330</v>
      </c>
      <c r="C291" s="63">
        <v>0</v>
      </c>
      <c r="D291" s="63">
        <v>108</v>
      </c>
      <c r="E291" s="21">
        <f t="shared" si="4"/>
        <v>108</v>
      </c>
    </row>
    <row r="292" spans="2:5" x14ac:dyDescent="0.25">
      <c r="B292" s="62" t="s">
        <v>320</v>
      </c>
      <c r="C292" s="63">
        <v>0</v>
      </c>
      <c r="D292" s="63">
        <v>0</v>
      </c>
      <c r="E292" s="21">
        <f t="shared" si="4"/>
        <v>0</v>
      </c>
    </row>
    <row r="293" spans="2:5" x14ac:dyDescent="0.25">
      <c r="B293" s="62" t="s">
        <v>330</v>
      </c>
      <c r="C293" s="63">
        <v>0</v>
      </c>
      <c r="D293" s="63">
        <v>113</v>
      </c>
      <c r="E293" s="21">
        <f t="shared" si="4"/>
        <v>113</v>
      </c>
    </row>
    <row r="294" spans="2:5" x14ac:dyDescent="0.25">
      <c r="B294" s="62" t="s">
        <v>330</v>
      </c>
      <c r="C294" s="63">
        <v>1613</v>
      </c>
      <c r="D294" s="63">
        <v>0</v>
      </c>
      <c r="E294" s="21">
        <f t="shared" si="4"/>
        <v>1613</v>
      </c>
    </row>
    <row r="295" spans="2:5" x14ac:dyDescent="0.25">
      <c r="B295" s="62" t="s">
        <v>326</v>
      </c>
      <c r="C295" s="63">
        <v>757</v>
      </c>
      <c r="D295" s="63">
        <v>208</v>
      </c>
      <c r="E295" s="21">
        <f t="shared" si="4"/>
        <v>965</v>
      </c>
    </row>
    <row r="296" spans="2:5" x14ac:dyDescent="0.25">
      <c r="B296" s="62" t="s">
        <v>341</v>
      </c>
      <c r="C296" s="63">
        <v>0</v>
      </c>
      <c r="D296" s="63">
        <v>603</v>
      </c>
      <c r="E296" s="21">
        <f t="shared" si="4"/>
        <v>603</v>
      </c>
    </row>
    <row r="297" spans="2:5" x14ac:dyDescent="0.25">
      <c r="B297" s="62" t="s">
        <v>330</v>
      </c>
      <c r="C297" s="63">
        <v>0</v>
      </c>
      <c r="D297" s="63">
        <v>343</v>
      </c>
      <c r="E297" s="21">
        <f t="shared" si="4"/>
        <v>343</v>
      </c>
    </row>
    <row r="298" spans="2:5" x14ac:dyDescent="0.25">
      <c r="B298" s="62" t="s">
        <v>332</v>
      </c>
      <c r="C298" s="63">
        <v>977</v>
      </c>
      <c r="D298" s="63">
        <v>463</v>
      </c>
      <c r="E298" s="21">
        <f t="shared" si="4"/>
        <v>1440</v>
      </c>
    </row>
    <row r="299" spans="2:5" x14ac:dyDescent="0.25">
      <c r="B299" s="62" t="s">
        <v>332</v>
      </c>
      <c r="C299" s="63">
        <v>197</v>
      </c>
      <c r="D299" s="63">
        <v>0</v>
      </c>
      <c r="E299" s="21">
        <f t="shared" si="4"/>
        <v>197</v>
      </c>
    </row>
    <row r="300" spans="2:5" x14ac:dyDescent="0.25">
      <c r="B300" s="62" t="s">
        <v>326</v>
      </c>
      <c r="C300" s="63">
        <v>0</v>
      </c>
      <c r="D300" s="63">
        <v>299</v>
      </c>
      <c r="E300" s="21">
        <f t="shared" si="4"/>
        <v>299</v>
      </c>
    </row>
    <row r="301" spans="2:5" x14ac:dyDescent="0.25">
      <c r="B301" s="62" t="s">
        <v>330</v>
      </c>
      <c r="C301" s="63">
        <v>0</v>
      </c>
      <c r="D301" s="63">
        <v>490</v>
      </c>
      <c r="E301" s="21">
        <f t="shared" si="4"/>
        <v>490</v>
      </c>
    </row>
    <row r="302" spans="2:5" x14ac:dyDescent="0.25">
      <c r="B302" s="62" t="s">
        <v>320</v>
      </c>
      <c r="C302" s="63">
        <v>0</v>
      </c>
      <c r="D302" s="63">
        <v>6628</v>
      </c>
      <c r="E302" s="21">
        <f t="shared" si="4"/>
        <v>6628</v>
      </c>
    </row>
    <row r="303" spans="2:5" x14ac:dyDescent="0.25">
      <c r="B303" s="62" t="s">
        <v>335</v>
      </c>
      <c r="C303" s="63">
        <v>0</v>
      </c>
      <c r="D303" s="63">
        <v>859</v>
      </c>
      <c r="E303" s="21">
        <f t="shared" si="4"/>
        <v>859</v>
      </c>
    </row>
    <row r="304" spans="2:5" x14ac:dyDescent="0.25">
      <c r="B304" s="62" t="s">
        <v>330</v>
      </c>
      <c r="C304" s="63">
        <v>0</v>
      </c>
      <c r="D304" s="63">
        <v>750</v>
      </c>
      <c r="E304" s="21">
        <f t="shared" si="4"/>
        <v>750</v>
      </c>
    </row>
    <row r="305" spans="2:5" x14ac:dyDescent="0.25">
      <c r="B305" s="62" t="s">
        <v>320</v>
      </c>
      <c r="C305" s="63">
        <v>256</v>
      </c>
      <c r="D305" s="63">
        <v>954</v>
      </c>
      <c r="E305" s="21">
        <f t="shared" si="4"/>
        <v>1210</v>
      </c>
    </row>
    <row r="306" spans="2:5" x14ac:dyDescent="0.25">
      <c r="B306" s="62" t="s">
        <v>330</v>
      </c>
      <c r="C306" s="63">
        <v>296</v>
      </c>
      <c r="D306" s="63">
        <v>591</v>
      </c>
      <c r="E306" s="21">
        <f t="shared" si="4"/>
        <v>887</v>
      </c>
    </row>
    <row r="307" spans="2:5" x14ac:dyDescent="0.25">
      <c r="B307" s="62" t="s">
        <v>326</v>
      </c>
      <c r="C307" s="63">
        <v>0</v>
      </c>
      <c r="D307" s="63">
        <v>13970</v>
      </c>
      <c r="E307" s="21">
        <f t="shared" si="4"/>
        <v>13970</v>
      </c>
    </row>
    <row r="308" spans="2:5" x14ac:dyDescent="0.25">
      <c r="B308" s="62" t="s">
        <v>330</v>
      </c>
      <c r="C308" s="63">
        <v>0</v>
      </c>
      <c r="D308" s="63">
        <v>857</v>
      </c>
      <c r="E308" s="21">
        <f t="shared" si="4"/>
        <v>857</v>
      </c>
    </row>
    <row r="309" spans="2:5" x14ac:dyDescent="0.25">
      <c r="B309" s="62" t="s">
        <v>326</v>
      </c>
      <c r="C309" s="63">
        <v>0</v>
      </c>
      <c r="D309" s="63">
        <v>5857</v>
      </c>
      <c r="E309" s="21">
        <f t="shared" si="4"/>
        <v>5857</v>
      </c>
    </row>
    <row r="310" spans="2:5" x14ac:dyDescent="0.25">
      <c r="B310" s="62" t="s">
        <v>320</v>
      </c>
      <c r="C310" s="63">
        <v>298</v>
      </c>
      <c r="D310" s="63">
        <v>3326</v>
      </c>
      <c r="E310" s="21">
        <f t="shared" si="4"/>
        <v>3624</v>
      </c>
    </row>
    <row r="311" spans="2:5" x14ac:dyDescent="0.25">
      <c r="B311" s="62" t="s">
        <v>320</v>
      </c>
      <c r="C311" s="63">
        <v>0</v>
      </c>
      <c r="D311" s="63">
        <v>726</v>
      </c>
      <c r="E311" s="21">
        <f t="shared" si="4"/>
        <v>726</v>
      </c>
    </row>
    <row r="312" spans="2:5" x14ac:dyDescent="0.25">
      <c r="B312" s="62" t="s">
        <v>326</v>
      </c>
      <c r="C312" s="63">
        <v>8636</v>
      </c>
      <c r="D312" s="63">
        <v>214</v>
      </c>
      <c r="E312" s="21">
        <f t="shared" si="4"/>
        <v>8850</v>
      </c>
    </row>
    <row r="313" spans="2:5" x14ac:dyDescent="0.25">
      <c r="B313" s="62" t="s">
        <v>330</v>
      </c>
      <c r="C313" s="63">
        <v>0</v>
      </c>
      <c r="D313" s="63">
        <v>207</v>
      </c>
      <c r="E313" s="21">
        <f t="shared" si="4"/>
        <v>207</v>
      </c>
    </row>
    <row r="314" spans="2:5" x14ac:dyDescent="0.25">
      <c r="B314" s="62" t="s">
        <v>330</v>
      </c>
      <c r="C314" s="63">
        <v>0</v>
      </c>
      <c r="D314" s="63">
        <v>713</v>
      </c>
      <c r="E314" s="21">
        <f t="shared" si="4"/>
        <v>713</v>
      </c>
    </row>
    <row r="315" spans="2:5" x14ac:dyDescent="0.25">
      <c r="B315" s="62" t="s">
        <v>330</v>
      </c>
      <c r="C315" s="63">
        <v>19766</v>
      </c>
      <c r="D315" s="63">
        <v>2141</v>
      </c>
      <c r="E315" s="21">
        <f t="shared" si="4"/>
        <v>21907</v>
      </c>
    </row>
    <row r="316" spans="2:5" x14ac:dyDescent="0.25">
      <c r="B316" s="62" t="s">
        <v>330</v>
      </c>
      <c r="C316" s="63">
        <v>0</v>
      </c>
      <c r="D316" s="63">
        <v>483</v>
      </c>
      <c r="E316" s="21">
        <f t="shared" si="4"/>
        <v>483</v>
      </c>
    </row>
    <row r="317" spans="2:5" x14ac:dyDescent="0.25">
      <c r="B317" s="62" t="s">
        <v>330</v>
      </c>
      <c r="C317" s="63">
        <v>0</v>
      </c>
      <c r="D317" s="63">
        <v>127</v>
      </c>
      <c r="E317" s="21">
        <f t="shared" si="4"/>
        <v>127</v>
      </c>
    </row>
    <row r="318" spans="2:5" x14ac:dyDescent="0.25">
      <c r="B318" s="62" t="s">
        <v>326</v>
      </c>
      <c r="C318" s="63">
        <v>0</v>
      </c>
      <c r="D318" s="63">
        <v>367</v>
      </c>
      <c r="E318" s="21">
        <f t="shared" si="4"/>
        <v>367</v>
      </c>
    </row>
    <row r="319" spans="2:5" x14ac:dyDescent="0.25">
      <c r="B319" s="62" t="s">
        <v>320</v>
      </c>
      <c r="C319" s="63">
        <v>0</v>
      </c>
      <c r="D319" s="63">
        <v>813</v>
      </c>
      <c r="E319" s="21">
        <f t="shared" si="4"/>
        <v>813</v>
      </c>
    </row>
    <row r="320" spans="2:5" x14ac:dyDescent="0.25">
      <c r="B320" s="62" t="s">
        <v>326</v>
      </c>
      <c r="C320" s="63">
        <v>4089</v>
      </c>
      <c r="D320" s="63">
        <v>0</v>
      </c>
      <c r="E320" s="21">
        <f t="shared" si="4"/>
        <v>4089</v>
      </c>
    </row>
    <row r="321" spans="2:5" x14ac:dyDescent="0.25">
      <c r="B321" s="62" t="s">
        <v>330</v>
      </c>
      <c r="C321" s="63">
        <v>0</v>
      </c>
      <c r="D321" s="63">
        <v>102</v>
      </c>
      <c r="E321" s="21">
        <f t="shared" si="4"/>
        <v>102</v>
      </c>
    </row>
    <row r="322" spans="2:5" x14ac:dyDescent="0.25">
      <c r="B322" s="62" t="s">
        <v>338</v>
      </c>
      <c r="C322" s="63">
        <v>271</v>
      </c>
      <c r="D322" s="63">
        <v>759</v>
      </c>
      <c r="E322" s="21">
        <f t="shared" si="4"/>
        <v>1030</v>
      </c>
    </row>
    <row r="323" spans="2:5" x14ac:dyDescent="0.25">
      <c r="B323" s="62" t="s">
        <v>330</v>
      </c>
      <c r="C323" s="63">
        <v>949</v>
      </c>
      <c r="D323" s="63">
        <v>0</v>
      </c>
      <c r="E323" s="21">
        <f t="shared" si="4"/>
        <v>949</v>
      </c>
    </row>
    <row r="324" spans="2:5" x14ac:dyDescent="0.25">
      <c r="B324" s="62" t="s">
        <v>320</v>
      </c>
      <c r="C324" s="63">
        <v>0</v>
      </c>
      <c r="D324" s="63">
        <v>503</v>
      </c>
      <c r="E324" s="21">
        <f t="shared" si="4"/>
        <v>503</v>
      </c>
    </row>
    <row r="325" spans="2:5" x14ac:dyDescent="0.25">
      <c r="B325" s="62" t="s">
        <v>320</v>
      </c>
      <c r="C325" s="63">
        <v>911</v>
      </c>
      <c r="D325" s="63">
        <v>823</v>
      </c>
      <c r="E325" s="21">
        <f t="shared" si="4"/>
        <v>1734</v>
      </c>
    </row>
    <row r="326" spans="2:5" x14ac:dyDescent="0.25">
      <c r="B326" s="62" t="s">
        <v>330</v>
      </c>
      <c r="C326" s="63">
        <v>0</v>
      </c>
      <c r="D326" s="63">
        <v>693</v>
      </c>
      <c r="E326" s="21">
        <f t="shared" ref="E326:E389" si="5">C326+D326</f>
        <v>693</v>
      </c>
    </row>
    <row r="327" spans="2:5" x14ac:dyDescent="0.25">
      <c r="B327" s="62" t="s">
        <v>337</v>
      </c>
      <c r="C327" s="63">
        <v>0</v>
      </c>
      <c r="D327" s="63">
        <v>973</v>
      </c>
      <c r="E327" s="21">
        <f t="shared" si="5"/>
        <v>973</v>
      </c>
    </row>
    <row r="328" spans="2:5" x14ac:dyDescent="0.25">
      <c r="B328" s="62" t="s">
        <v>330</v>
      </c>
      <c r="C328" s="63">
        <v>0</v>
      </c>
      <c r="D328" s="63">
        <v>648</v>
      </c>
      <c r="E328" s="21">
        <f t="shared" si="5"/>
        <v>648</v>
      </c>
    </row>
    <row r="329" spans="2:5" x14ac:dyDescent="0.25">
      <c r="B329" s="62" t="s">
        <v>339</v>
      </c>
      <c r="C329" s="63">
        <v>0</v>
      </c>
      <c r="D329" s="63">
        <v>523</v>
      </c>
      <c r="E329" s="21">
        <f t="shared" si="5"/>
        <v>523</v>
      </c>
    </row>
    <row r="330" spans="2:5" x14ac:dyDescent="0.25">
      <c r="B330" s="62" t="s">
        <v>337</v>
      </c>
      <c r="C330" s="63">
        <v>271</v>
      </c>
      <c r="D330" s="63">
        <v>7090</v>
      </c>
      <c r="E330" s="21">
        <f t="shared" si="5"/>
        <v>7361</v>
      </c>
    </row>
    <row r="331" spans="2:5" x14ac:dyDescent="0.25">
      <c r="B331" s="62" t="s">
        <v>320</v>
      </c>
      <c r="C331" s="63">
        <v>0</v>
      </c>
      <c r="D331" s="63">
        <v>596</v>
      </c>
      <c r="E331" s="21">
        <f t="shared" si="5"/>
        <v>596</v>
      </c>
    </row>
    <row r="332" spans="2:5" x14ac:dyDescent="0.25">
      <c r="B332" s="62" t="s">
        <v>337</v>
      </c>
      <c r="C332" s="63">
        <v>0</v>
      </c>
      <c r="D332" s="63">
        <v>904</v>
      </c>
      <c r="E332" s="21">
        <f t="shared" si="5"/>
        <v>904</v>
      </c>
    </row>
    <row r="333" spans="2:5" x14ac:dyDescent="0.25">
      <c r="B333" s="62" t="s">
        <v>330</v>
      </c>
      <c r="C333" s="63">
        <v>0</v>
      </c>
      <c r="D333" s="63">
        <v>541</v>
      </c>
      <c r="E333" s="21">
        <f t="shared" si="5"/>
        <v>541</v>
      </c>
    </row>
    <row r="334" spans="2:5" x14ac:dyDescent="0.25">
      <c r="B334" s="62" t="s">
        <v>326</v>
      </c>
      <c r="C334" s="63">
        <v>0</v>
      </c>
      <c r="D334" s="63">
        <v>154</v>
      </c>
      <c r="E334" s="21">
        <f t="shared" si="5"/>
        <v>154</v>
      </c>
    </row>
    <row r="335" spans="2:5" x14ac:dyDescent="0.25">
      <c r="B335" s="62" t="s">
        <v>330</v>
      </c>
      <c r="C335" s="63">
        <v>4802</v>
      </c>
      <c r="D335" s="63">
        <v>0</v>
      </c>
      <c r="E335" s="21">
        <f t="shared" si="5"/>
        <v>4802</v>
      </c>
    </row>
    <row r="336" spans="2:5" x14ac:dyDescent="0.25">
      <c r="B336" s="62" t="s">
        <v>335</v>
      </c>
      <c r="C336" s="63">
        <v>177</v>
      </c>
      <c r="D336" s="63">
        <v>0</v>
      </c>
      <c r="E336" s="21">
        <f t="shared" si="5"/>
        <v>177</v>
      </c>
    </row>
    <row r="337" spans="2:5" x14ac:dyDescent="0.25">
      <c r="B337" s="62" t="s">
        <v>320</v>
      </c>
      <c r="C337" s="63">
        <v>0</v>
      </c>
      <c r="D337" s="63">
        <v>337</v>
      </c>
      <c r="E337" s="21">
        <f t="shared" si="5"/>
        <v>337</v>
      </c>
    </row>
    <row r="338" spans="2:5" x14ac:dyDescent="0.25">
      <c r="B338" s="62" t="s">
        <v>330</v>
      </c>
      <c r="C338" s="63">
        <v>0</v>
      </c>
      <c r="D338" s="63">
        <v>716</v>
      </c>
      <c r="E338" s="21">
        <f t="shared" si="5"/>
        <v>716</v>
      </c>
    </row>
    <row r="339" spans="2:5" x14ac:dyDescent="0.25">
      <c r="B339" s="62" t="s">
        <v>332</v>
      </c>
      <c r="C339" s="63">
        <v>996</v>
      </c>
      <c r="D339" s="63">
        <v>837</v>
      </c>
      <c r="E339" s="21">
        <f t="shared" si="5"/>
        <v>1833</v>
      </c>
    </row>
    <row r="340" spans="2:5" x14ac:dyDescent="0.25">
      <c r="B340" s="62" t="s">
        <v>332</v>
      </c>
      <c r="C340" s="63">
        <v>705</v>
      </c>
      <c r="D340" s="63">
        <v>0</v>
      </c>
      <c r="E340" s="21">
        <f t="shared" si="5"/>
        <v>705</v>
      </c>
    </row>
    <row r="341" spans="2:5" x14ac:dyDescent="0.25">
      <c r="B341" s="62" t="s">
        <v>326</v>
      </c>
      <c r="C341" s="63">
        <v>0</v>
      </c>
      <c r="D341" s="63">
        <v>7710</v>
      </c>
      <c r="E341" s="21">
        <f t="shared" si="5"/>
        <v>7710</v>
      </c>
    </row>
    <row r="342" spans="2:5" x14ac:dyDescent="0.25">
      <c r="B342" s="62" t="s">
        <v>330</v>
      </c>
      <c r="C342" s="63">
        <v>0</v>
      </c>
      <c r="D342" s="63">
        <v>531</v>
      </c>
      <c r="E342" s="21">
        <f t="shared" si="5"/>
        <v>531</v>
      </c>
    </row>
    <row r="343" spans="2:5" x14ac:dyDescent="0.25">
      <c r="B343" s="62" t="s">
        <v>320</v>
      </c>
      <c r="C343" s="63">
        <v>5960</v>
      </c>
      <c r="D343" s="63">
        <v>129</v>
      </c>
      <c r="E343" s="21">
        <f t="shared" si="5"/>
        <v>6089</v>
      </c>
    </row>
    <row r="344" spans="2:5" x14ac:dyDescent="0.25">
      <c r="B344" s="62" t="s">
        <v>326</v>
      </c>
      <c r="C344" s="63">
        <v>0</v>
      </c>
      <c r="D344" s="63">
        <v>941</v>
      </c>
      <c r="E344" s="21">
        <f t="shared" si="5"/>
        <v>941</v>
      </c>
    </row>
    <row r="345" spans="2:5" x14ac:dyDescent="0.25">
      <c r="B345" s="62" t="s">
        <v>326</v>
      </c>
      <c r="C345" s="63">
        <v>759</v>
      </c>
      <c r="D345" s="63">
        <v>596</v>
      </c>
      <c r="E345" s="21">
        <f t="shared" si="5"/>
        <v>1355</v>
      </c>
    </row>
    <row r="346" spans="2:5" x14ac:dyDescent="0.25">
      <c r="B346" s="62" t="s">
        <v>326</v>
      </c>
      <c r="C346" s="63">
        <v>0</v>
      </c>
      <c r="D346" s="63">
        <v>987</v>
      </c>
      <c r="E346" s="21">
        <f t="shared" si="5"/>
        <v>987</v>
      </c>
    </row>
    <row r="347" spans="2:5" x14ac:dyDescent="0.25">
      <c r="B347" s="62" t="s">
        <v>320</v>
      </c>
      <c r="C347" s="63">
        <v>651</v>
      </c>
      <c r="D347" s="63">
        <v>0</v>
      </c>
      <c r="E347" s="21">
        <f t="shared" si="5"/>
        <v>651</v>
      </c>
    </row>
    <row r="348" spans="2:5" x14ac:dyDescent="0.25">
      <c r="B348" s="62" t="s">
        <v>335</v>
      </c>
      <c r="C348" s="63">
        <v>257</v>
      </c>
      <c r="D348" s="63">
        <v>460</v>
      </c>
      <c r="E348" s="21">
        <f t="shared" si="5"/>
        <v>717</v>
      </c>
    </row>
    <row r="349" spans="2:5" x14ac:dyDescent="0.25">
      <c r="B349" s="62" t="s">
        <v>320</v>
      </c>
      <c r="C349" s="63">
        <v>955</v>
      </c>
      <c r="D349" s="63">
        <v>0</v>
      </c>
      <c r="E349" s="21">
        <f t="shared" si="5"/>
        <v>955</v>
      </c>
    </row>
    <row r="350" spans="2:5" x14ac:dyDescent="0.25">
      <c r="B350" s="62" t="s">
        <v>320</v>
      </c>
      <c r="C350" s="63">
        <v>0</v>
      </c>
      <c r="D350" s="63">
        <v>798</v>
      </c>
      <c r="E350" s="21">
        <f t="shared" si="5"/>
        <v>798</v>
      </c>
    </row>
    <row r="351" spans="2:5" x14ac:dyDescent="0.25">
      <c r="B351" s="62" t="s">
        <v>320</v>
      </c>
      <c r="C351" s="63">
        <v>8249</v>
      </c>
      <c r="D351" s="63">
        <v>0</v>
      </c>
      <c r="E351" s="21">
        <f t="shared" si="5"/>
        <v>8249</v>
      </c>
    </row>
    <row r="352" spans="2:5" x14ac:dyDescent="0.25">
      <c r="B352" s="62" t="s">
        <v>320</v>
      </c>
      <c r="C352" s="63">
        <v>0</v>
      </c>
      <c r="D352" s="63">
        <v>959</v>
      </c>
      <c r="E352" s="21">
        <f t="shared" si="5"/>
        <v>959</v>
      </c>
    </row>
    <row r="353" spans="2:5" x14ac:dyDescent="0.25">
      <c r="B353" s="62" t="s">
        <v>320</v>
      </c>
      <c r="C353" s="63">
        <v>956</v>
      </c>
      <c r="D353" s="63">
        <v>1482</v>
      </c>
      <c r="E353" s="21">
        <f t="shared" si="5"/>
        <v>2438</v>
      </c>
    </row>
    <row r="354" spans="2:5" x14ac:dyDescent="0.25">
      <c r="B354" s="62" t="s">
        <v>330</v>
      </c>
      <c r="C354" s="63">
        <v>382</v>
      </c>
      <c r="D354" s="63">
        <v>883</v>
      </c>
      <c r="E354" s="21">
        <f t="shared" si="5"/>
        <v>1265</v>
      </c>
    </row>
    <row r="355" spans="2:5" x14ac:dyDescent="0.25">
      <c r="B355" s="62" t="s">
        <v>326</v>
      </c>
      <c r="C355" s="63">
        <v>0</v>
      </c>
      <c r="D355" s="63">
        <v>12721</v>
      </c>
      <c r="E355" s="21">
        <f t="shared" si="5"/>
        <v>12721</v>
      </c>
    </row>
    <row r="356" spans="2:5" x14ac:dyDescent="0.25">
      <c r="B356" s="62" t="s">
        <v>332</v>
      </c>
      <c r="C356" s="63">
        <v>842</v>
      </c>
      <c r="D356" s="63">
        <v>0</v>
      </c>
      <c r="E356" s="21">
        <f t="shared" si="5"/>
        <v>842</v>
      </c>
    </row>
    <row r="357" spans="2:5" x14ac:dyDescent="0.25">
      <c r="B357" s="62" t="s">
        <v>338</v>
      </c>
      <c r="C357" s="63">
        <v>3111</v>
      </c>
      <c r="D357" s="63">
        <v>0</v>
      </c>
      <c r="E357" s="21">
        <f t="shared" si="5"/>
        <v>3111</v>
      </c>
    </row>
    <row r="358" spans="2:5" x14ac:dyDescent="0.25">
      <c r="B358" s="62" t="s">
        <v>320</v>
      </c>
      <c r="C358" s="63">
        <v>0</v>
      </c>
      <c r="D358" s="63">
        <v>302</v>
      </c>
      <c r="E358" s="21">
        <f t="shared" si="5"/>
        <v>302</v>
      </c>
    </row>
    <row r="359" spans="2:5" x14ac:dyDescent="0.25">
      <c r="B359" s="62" t="s">
        <v>326</v>
      </c>
      <c r="C359" s="63">
        <v>0</v>
      </c>
      <c r="D359" s="63">
        <v>538</v>
      </c>
      <c r="E359" s="21">
        <f t="shared" si="5"/>
        <v>538</v>
      </c>
    </row>
    <row r="360" spans="2:5" x14ac:dyDescent="0.25">
      <c r="B360" s="62" t="s">
        <v>320</v>
      </c>
      <c r="C360" s="63">
        <v>2846</v>
      </c>
      <c r="D360" s="63">
        <v>0</v>
      </c>
      <c r="E360" s="21">
        <f t="shared" si="5"/>
        <v>2846</v>
      </c>
    </row>
    <row r="361" spans="2:5" x14ac:dyDescent="0.25">
      <c r="B361" s="62" t="s">
        <v>320</v>
      </c>
      <c r="C361" s="63">
        <v>231</v>
      </c>
      <c r="D361" s="63">
        <v>702</v>
      </c>
      <c r="E361" s="21">
        <f t="shared" si="5"/>
        <v>933</v>
      </c>
    </row>
    <row r="362" spans="2:5" x14ac:dyDescent="0.25">
      <c r="B362" s="62" t="s">
        <v>338</v>
      </c>
      <c r="C362" s="63">
        <v>0</v>
      </c>
      <c r="D362" s="63">
        <v>2688</v>
      </c>
      <c r="E362" s="21">
        <f t="shared" si="5"/>
        <v>2688</v>
      </c>
    </row>
    <row r="363" spans="2:5" x14ac:dyDescent="0.25">
      <c r="B363" s="62" t="s">
        <v>320</v>
      </c>
      <c r="C363" s="63">
        <v>17366</v>
      </c>
      <c r="D363" s="63">
        <v>0</v>
      </c>
      <c r="E363" s="21">
        <f t="shared" si="5"/>
        <v>17366</v>
      </c>
    </row>
    <row r="364" spans="2:5" x14ac:dyDescent="0.25">
      <c r="B364" s="62" t="s">
        <v>320</v>
      </c>
      <c r="C364" s="63">
        <v>0</v>
      </c>
      <c r="D364" s="63">
        <v>425</v>
      </c>
      <c r="E364" s="21">
        <f t="shared" si="5"/>
        <v>425</v>
      </c>
    </row>
    <row r="365" spans="2:5" x14ac:dyDescent="0.25">
      <c r="B365" s="62" t="s">
        <v>330</v>
      </c>
      <c r="C365" s="63">
        <v>332</v>
      </c>
      <c r="D365" s="63">
        <v>214</v>
      </c>
      <c r="E365" s="21">
        <f t="shared" si="5"/>
        <v>546</v>
      </c>
    </row>
    <row r="366" spans="2:5" x14ac:dyDescent="0.25">
      <c r="B366" s="62" t="s">
        <v>320</v>
      </c>
      <c r="C366" s="63">
        <v>242</v>
      </c>
      <c r="D366" s="63">
        <v>0</v>
      </c>
      <c r="E366" s="21">
        <f t="shared" si="5"/>
        <v>242</v>
      </c>
    </row>
    <row r="367" spans="2:5" x14ac:dyDescent="0.25">
      <c r="B367" s="62" t="s">
        <v>330</v>
      </c>
      <c r="C367" s="63">
        <v>0</v>
      </c>
      <c r="D367" s="63">
        <v>272</v>
      </c>
      <c r="E367" s="21">
        <f t="shared" si="5"/>
        <v>272</v>
      </c>
    </row>
    <row r="368" spans="2:5" x14ac:dyDescent="0.25">
      <c r="B368" s="62" t="s">
        <v>335</v>
      </c>
      <c r="C368" s="63">
        <v>929</v>
      </c>
      <c r="D368" s="63">
        <v>124</v>
      </c>
      <c r="E368" s="21">
        <f t="shared" si="5"/>
        <v>1053</v>
      </c>
    </row>
    <row r="369" spans="2:5" x14ac:dyDescent="0.25">
      <c r="B369" s="62" t="s">
        <v>320</v>
      </c>
      <c r="C369" s="63">
        <v>0</v>
      </c>
      <c r="D369" s="63">
        <v>17124</v>
      </c>
      <c r="E369" s="21">
        <f t="shared" si="5"/>
        <v>17124</v>
      </c>
    </row>
    <row r="370" spans="2:5" x14ac:dyDescent="0.25">
      <c r="B370" s="62" t="s">
        <v>337</v>
      </c>
      <c r="C370" s="63">
        <v>0</v>
      </c>
      <c r="D370" s="63">
        <v>612</v>
      </c>
      <c r="E370" s="21">
        <f t="shared" si="5"/>
        <v>612</v>
      </c>
    </row>
    <row r="371" spans="2:5" x14ac:dyDescent="0.25">
      <c r="B371" s="62" t="s">
        <v>330</v>
      </c>
      <c r="C371" s="63">
        <v>0</v>
      </c>
      <c r="D371" s="63">
        <v>862</v>
      </c>
      <c r="E371" s="21">
        <f t="shared" si="5"/>
        <v>862</v>
      </c>
    </row>
    <row r="372" spans="2:5" x14ac:dyDescent="0.25">
      <c r="B372" s="62" t="s">
        <v>326</v>
      </c>
      <c r="C372" s="63">
        <v>0</v>
      </c>
      <c r="D372" s="63">
        <v>146</v>
      </c>
      <c r="E372" s="21">
        <f t="shared" si="5"/>
        <v>146</v>
      </c>
    </row>
    <row r="373" spans="2:5" x14ac:dyDescent="0.25">
      <c r="B373" s="62" t="s">
        <v>330</v>
      </c>
      <c r="C373" s="63">
        <v>0</v>
      </c>
      <c r="D373" s="63">
        <v>14190</v>
      </c>
      <c r="E373" s="21">
        <f t="shared" si="5"/>
        <v>14190</v>
      </c>
    </row>
    <row r="374" spans="2:5" x14ac:dyDescent="0.25">
      <c r="B374" s="62" t="s">
        <v>337</v>
      </c>
      <c r="C374" s="63">
        <v>0</v>
      </c>
      <c r="D374" s="63">
        <v>396</v>
      </c>
      <c r="E374" s="21">
        <f t="shared" si="5"/>
        <v>396</v>
      </c>
    </row>
    <row r="375" spans="2:5" x14ac:dyDescent="0.25">
      <c r="B375" s="62" t="s">
        <v>320</v>
      </c>
      <c r="C375" s="63">
        <v>0</v>
      </c>
      <c r="D375" s="63">
        <v>519</v>
      </c>
      <c r="E375" s="21">
        <f t="shared" si="5"/>
        <v>519</v>
      </c>
    </row>
    <row r="376" spans="2:5" x14ac:dyDescent="0.25">
      <c r="B376" s="62" t="s">
        <v>337</v>
      </c>
      <c r="C376" s="63">
        <v>646</v>
      </c>
      <c r="D376" s="63">
        <v>0</v>
      </c>
      <c r="E376" s="21">
        <f t="shared" si="5"/>
        <v>646</v>
      </c>
    </row>
    <row r="377" spans="2:5" x14ac:dyDescent="0.25">
      <c r="B377" s="62" t="s">
        <v>330</v>
      </c>
      <c r="C377" s="63">
        <v>538</v>
      </c>
      <c r="D377" s="63">
        <v>344</v>
      </c>
      <c r="E377" s="21">
        <f t="shared" si="5"/>
        <v>882</v>
      </c>
    </row>
    <row r="378" spans="2:5" x14ac:dyDescent="0.25">
      <c r="B378" s="62" t="s">
        <v>326</v>
      </c>
      <c r="C378" s="63">
        <v>0</v>
      </c>
      <c r="D378" s="63">
        <v>204</v>
      </c>
      <c r="E378" s="21">
        <f t="shared" si="5"/>
        <v>204</v>
      </c>
    </row>
    <row r="379" spans="2:5" x14ac:dyDescent="0.25">
      <c r="B379" s="62" t="s">
        <v>320</v>
      </c>
      <c r="C379" s="63">
        <v>0</v>
      </c>
      <c r="D379" s="63">
        <v>148</v>
      </c>
      <c r="E379" s="21">
        <f t="shared" si="5"/>
        <v>148</v>
      </c>
    </row>
    <row r="380" spans="2:5" x14ac:dyDescent="0.25">
      <c r="B380" s="62" t="s">
        <v>326</v>
      </c>
      <c r="C380" s="63">
        <v>0</v>
      </c>
      <c r="D380" s="63">
        <v>435</v>
      </c>
      <c r="E380" s="21">
        <f t="shared" si="5"/>
        <v>435</v>
      </c>
    </row>
    <row r="381" spans="2:5" x14ac:dyDescent="0.25">
      <c r="B381" s="62" t="s">
        <v>320</v>
      </c>
      <c r="C381" s="63">
        <v>0</v>
      </c>
      <c r="D381" s="63">
        <v>914</v>
      </c>
      <c r="E381" s="21">
        <f t="shared" si="5"/>
        <v>914</v>
      </c>
    </row>
    <row r="382" spans="2:5" x14ac:dyDescent="0.25">
      <c r="B382" s="62" t="s">
        <v>330</v>
      </c>
      <c r="C382" s="63">
        <v>135</v>
      </c>
      <c r="D382" s="63">
        <v>0</v>
      </c>
      <c r="E382" s="21">
        <f t="shared" si="5"/>
        <v>135</v>
      </c>
    </row>
    <row r="383" spans="2:5" x14ac:dyDescent="0.25">
      <c r="B383" s="62" t="s">
        <v>337</v>
      </c>
      <c r="C383" s="63">
        <v>2472</v>
      </c>
      <c r="D383" s="63">
        <v>0</v>
      </c>
      <c r="E383" s="21">
        <f t="shared" si="5"/>
        <v>2472</v>
      </c>
    </row>
    <row r="384" spans="2:5" x14ac:dyDescent="0.25">
      <c r="B384" s="62" t="s">
        <v>330</v>
      </c>
      <c r="C384" s="63">
        <v>0</v>
      </c>
      <c r="D384" s="63">
        <v>412</v>
      </c>
      <c r="E384" s="21">
        <f t="shared" si="5"/>
        <v>412</v>
      </c>
    </row>
    <row r="385" spans="2:5" x14ac:dyDescent="0.25">
      <c r="B385" s="62" t="s">
        <v>330</v>
      </c>
      <c r="C385" s="63">
        <v>10417</v>
      </c>
      <c r="D385" s="63">
        <v>19811</v>
      </c>
      <c r="E385" s="21">
        <f t="shared" si="5"/>
        <v>30228</v>
      </c>
    </row>
    <row r="386" spans="2:5" x14ac:dyDescent="0.25">
      <c r="B386" s="62" t="s">
        <v>320</v>
      </c>
      <c r="C386" s="63">
        <v>211</v>
      </c>
      <c r="D386" s="63">
        <v>822</v>
      </c>
      <c r="E386" s="21">
        <f t="shared" si="5"/>
        <v>1033</v>
      </c>
    </row>
    <row r="387" spans="2:5" x14ac:dyDescent="0.25">
      <c r="B387" s="62" t="s">
        <v>320</v>
      </c>
      <c r="C387" s="63">
        <v>16630</v>
      </c>
      <c r="D387" s="63">
        <v>0</v>
      </c>
      <c r="E387" s="21">
        <f t="shared" si="5"/>
        <v>16630</v>
      </c>
    </row>
    <row r="388" spans="2:5" x14ac:dyDescent="0.25">
      <c r="B388" s="62" t="s">
        <v>326</v>
      </c>
      <c r="C388" s="63">
        <v>0</v>
      </c>
      <c r="D388" s="63">
        <v>3369</v>
      </c>
      <c r="E388" s="21">
        <f t="shared" si="5"/>
        <v>3369</v>
      </c>
    </row>
    <row r="389" spans="2:5" x14ac:dyDescent="0.25">
      <c r="B389" s="62" t="s">
        <v>326</v>
      </c>
      <c r="C389" s="63">
        <v>642</v>
      </c>
      <c r="D389" s="63">
        <v>0</v>
      </c>
      <c r="E389" s="21">
        <f t="shared" si="5"/>
        <v>642</v>
      </c>
    </row>
    <row r="390" spans="2:5" x14ac:dyDescent="0.25">
      <c r="B390" s="62" t="s">
        <v>320</v>
      </c>
      <c r="C390" s="63">
        <v>0</v>
      </c>
      <c r="D390" s="63">
        <v>707</v>
      </c>
      <c r="E390" s="21">
        <f t="shared" ref="E390:E429" si="6">C390+D390</f>
        <v>707</v>
      </c>
    </row>
    <row r="391" spans="2:5" x14ac:dyDescent="0.25">
      <c r="B391" s="62" t="s">
        <v>320</v>
      </c>
      <c r="C391" s="63">
        <v>296</v>
      </c>
      <c r="D391" s="63">
        <v>818</v>
      </c>
      <c r="E391" s="21">
        <f t="shared" si="6"/>
        <v>1114</v>
      </c>
    </row>
    <row r="392" spans="2:5" x14ac:dyDescent="0.25">
      <c r="B392" s="62" t="s">
        <v>335</v>
      </c>
      <c r="C392" s="63">
        <v>898</v>
      </c>
      <c r="D392" s="63">
        <v>177</v>
      </c>
      <c r="E392" s="21">
        <f t="shared" si="6"/>
        <v>1075</v>
      </c>
    </row>
    <row r="393" spans="2:5" x14ac:dyDescent="0.25">
      <c r="B393" s="62" t="s">
        <v>330</v>
      </c>
      <c r="C393" s="63">
        <v>478</v>
      </c>
      <c r="D393" s="63">
        <v>4071</v>
      </c>
      <c r="E393" s="21">
        <f t="shared" si="6"/>
        <v>4549</v>
      </c>
    </row>
    <row r="394" spans="2:5" x14ac:dyDescent="0.25">
      <c r="B394" s="62" t="s">
        <v>330</v>
      </c>
      <c r="C394" s="63">
        <v>315</v>
      </c>
      <c r="D394" s="63">
        <v>466</v>
      </c>
      <c r="E394" s="21">
        <f t="shared" si="6"/>
        <v>781</v>
      </c>
    </row>
    <row r="395" spans="2:5" x14ac:dyDescent="0.25">
      <c r="B395" s="62" t="s">
        <v>330</v>
      </c>
      <c r="C395" s="63">
        <v>122</v>
      </c>
      <c r="D395" s="63">
        <v>460</v>
      </c>
      <c r="E395" s="21">
        <f t="shared" si="6"/>
        <v>582</v>
      </c>
    </row>
    <row r="396" spans="2:5" x14ac:dyDescent="0.25">
      <c r="B396" s="62" t="s">
        <v>326</v>
      </c>
      <c r="C396" s="63">
        <v>0</v>
      </c>
      <c r="D396" s="63">
        <v>991</v>
      </c>
      <c r="E396" s="21">
        <f t="shared" si="6"/>
        <v>991</v>
      </c>
    </row>
    <row r="397" spans="2:5" x14ac:dyDescent="0.25">
      <c r="B397" s="62" t="s">
        <v>320</v>
      </c>
      <c r="C397" s="63">
        <v>0</v>
      </c>
      <c r="D397" s="63">
        <v>17653</v>
      </c>
      <c r="E397" s="21">
        <f t="shared" si="6"/>
        <v>17653</v>
      </c>
    </row>
    <row r="398" spans="2:5" x14ac:dyDescent="0.25">
      <c r="B398" s="62" t="s">
        <v>332</v>
      </c>
      <c r="C398" s="63">
        <v>0</v>
      </c>
      <c r="D398" s="63">
        <v>497</v>
      </c>
      <c r="E398" s="21">
        <f t="shared" si="6"/>
        <v>497</v>
      </c>
    </row>
    <row r="399" spans="2:5" x14ac:dyDescent="0.25">
      <c r="B399" s="62" t="s">
        <v>335</v>
      </c>
      <c r="C399" s="63">
        <v>670</v>
      </c>
      <c r="D399" s="63">
        <v>4014</v>
      </c>
      <c r="E399" s="21">
        <f t="shared" si="6"/>
        <v>4684</v>
      </c>
    </row>
    <row r="400" spans="2:5" x14ac:dyDescent="0.25">
      <c r="B400" s="62" t="s">
        <v>335</v>
      </c>
      <c r="C400" s="63">
        <v>444</v>
      </c>
      <c r="D400" s="63">
        <v>921</v>
      </c>
      <c r="E400" s="21">
        <f t="shared" si="6"/>
        <v>1365</v>
      </c>
    </row>
    <row r="401" spans="2:5" x14ac:dyDescent="0.25">
      <c r="B401" s="62" t="s">
        <v>330</v>
      </c>
      <c r="C401" s="63">
        <v>3880</v>
      </c>
      <c r="D401" s="63">
        <v>0</v>
      </c>
      <c r="E401" s="21">
        <f t="shared" si="6"/>
        <v>3880</v>
      </c>
    </row>
    <row r="402" spans="2:5" x14ac:dyDescent="0.25">
      <c r="B402" s="62" t="s">
        <v>337</v>
      </c>
      <c r="C402" s="63">
        <v>819</v>
      </c>
      <c r="D402" s="63">
        <v>0</v>
      </c>
      <c r="E402" s="21">
        <f t="shared" si="6"/>
        <v>819</v>
      </c>
    </row>
    <row r="403" spans="2:5" x14ac:dyDescent="0.25">
      <c r="B403" s="62" t="s">
        <v>337</v>
      </c>
      <c r="C403" s="63">
        <v>0</v>
      </c>
      <c r="D403" s="63">
        <v>607</v>
      </c>
      <c r="E403" s="21">
        <f t="shared" si="6"/>
        <v>607</v>
      </c>
    </row>
    <row r="404" spans="2:5" x14ac:dyDescent="0.25">
      <c r="B404" s="62" t="s">
        <v>342</v>
      </c>
      <c r="C404" s="63">
        <v>0</v>
      </c>
      <c r="D404" s="63">
        <v>15800</v>
      </c>
      <c r="E404" s="21">
        <f t="shared" si="6"/>
        <v>15800</v>
      </c>
    </row>
    <row r="405" spans="2:5" x14ac:dyDescent="0.25">
      <c r="B405" s="62" t="s">
        <v>326</v>
      </c>
      <c r="C405" s="63">
        <v>0</v>
      </c>
      <c r="D405" s="63">
        <v>369</v>
      </c>
      <c r="E405" s="21">
        <f t="shared" si="6"/>
        <v>369</v>
      </c>
    </row>
    <row r="406" spans="2:5" x14ac:dyDescent="0.25">
      <c r="B406" s="62" t="s">
        <v>335</v>
      </c>
      <c r="C406" s="63">
        <v>0</v>
      </c>
      <c r="D406" s="63">
        <v>4973</v>
      </c>
      <c r="E406" s="21">
        <f t="shared" si="6"/>
        <v>4973</v>
      </c>
    </row>
    <row r="407" spans="2:5" x14ac:dyDescent="0.25">
      <c r="B407" s="62" t="s">
        <v>326</v>
      </c>
      <c r="C407" s="63">
        <v>0</v>
      </c>
      <c r="D407" s="63">
        <v>0</v>
      </c>
      <c r="E407" s="21">
        <f t="shared" si="6"/>
        <v>0</v>
      </c>
    </row>
    <row r="408" spans="2:5" x14ac:dyDescent="0.25">
      <c r="B408" s="62" t="s">
        <v>330</v>
      </c>
      <c r="C408" s="63">
        <v>0</v>
      </c>
      <c r="D408" s="63">
        <v>761</v>
      </c>
      <c r="E408" s="21">
        <f t="shared" si="6"/>
        <v>761</v>
      </c>
    </row>
    <row r="409" spans="2:5" x14ac:dyDescent="0.25">
      <c r="B409" s="62" t="s">
        <v>332</v>
      </c>
      <c r="C409" s="63">
        <v>0</v>
      </c>
      <c r="D409" s="63">
        <v>471</v>
      </c>
      <c r="E409" s="21">
        <f t="shared" si="6"/>
        <v>471</v>
      </c>
    </row>
    <row r="410" spans="2:5" x14ac:dyDescent="0.25">
      <c r="B410" s="62" t="s">
        <v>337</v>
      </c>
      <c r="C410" s="63">
        <v>0</v>
      </c>
      <c r="D410" s="63">
        <v>674</v>
      </c>
      <c r="E410" s="21">
        <f t="shared" si="6"/>
        <v>674</v>
      </c>
    </row>
    <row r="411" spans="2:5" x14ac:dyDescent="0.25">
      <c r="B411" s="62" t="s">
        <v>330</v>
      </c>
      <c r="C411" s="63">
        <v>0</v>
      </c>
      <c r="D411" s="63">
        <v>547</v>
      </c>
      <c r="E411" s="21">
        <f t="shared" si="6"/>
        <v>547</v>
      </c>
    </row>
    <row r="412" spans="2:5" x14ac:dyDescent="0.25">
      <c r="B412" s="62" t="s">
        <v>326</v>
      </c>
      <c r="C412" s="63">
        <v>161</v>
      </c>
      <c r="D412" s="63">
        <v>524</v>
      </c>
      <c r="E412" s="21">
        <f t="shared" si="6"/>
        <v>685</v>
      </c>
    </row>
    <row r="413" spans="2:5" x14ac:dyDescent="0.25">
      <c r="B413" s="62" t="s">
        <v>326</v>
      </c>
      <c r="C413" s="63">
        <v>0</v>
      </c>
      <c r="D413" s="63">
        <v>815</v>
      </c>
      <c r="E413" s="21">
        <f t="shared" si="6"/>
        <v>815</v>
      </c>
    </row>
    <row r="414" spans="2:5" x14ac:dyDescent="0.25">
      <c r="B414" s="62" t="s">
        <v>337</v>
      </c>
      <c r="C414" s="63">
        <v>0</v>
      </c>
      <c r="D414" s="63">
        <v>0</v>
      </c>
      <c r="E414" s="21">
        <f t="shared" si="6"/>
        <v>0</v>
      </c>
    </row>
    <row r="415" spans="2:5" x14ac:dyDescent="0.25">
      <c r="B415" s="62" t="s">
        <v>330</v>
      </c>
      <c r="C415" s="63">
        <v>789</v>
      </c>
      <c r="D415" s="63">
        <v>989</v>
      </c>
      <c r="E415" s="21">
        <f t="shared" si="6"/>
        <v>1778</v>
      </c>
    </row>
    <row r="416" spans="2:5" x14ac:dyDescent="0.25">
      <c r="B416" s="62" t="s">
        <v>320</v>
      </c>
      <c r="C416" s="63">
        <v>765</v>
      </c>
      <c r="D416" s="63">
        <v>10406</v>
      </c>
      <c r="E416" s="21">
        <f t="shared" si="6"/>
        <v>11171</v>
      </c>
    </row>
    <row r="417" spans="2:5" x14ac:dyDescent="0.25">
      <c r="B417" s="62" t="s">
        <v>326</v>
      </c>
      <c r="C417" s="63">
        <v>0</v>
      </c>
      <c r="D417" s="63">
        <v>957</v>
      </c>
      <c r="E417" s="21">
        <f t="shared" si="6"/>
        <v>957</v>
      </c>
    </row>
    <row r="418" spans="2:5" x14ac:dyDescent="0.25">
      <c r="B418" s="62" t="s">
        <v>330</v>
      </c>
      <c r="C418" s="63">
        <v>0</v>
      </c>
      <c r="D418" s="63">
        <v>770</v>
      </c>
      <c r="E418" s="21">
        <f t="shared" si="6"/>
        <v>770</v>
      </c>
    </row>
    <row r="419" spans="2:5" x14ac:dyDescent="0.25">
      <c r="B419" s="62" t="s">
        <v>326</v>
      </c>
      <c r="C419" s="63">
        <v>983</v>
      </c>
      <c r="D419" s="63">
        <v>950</v>
      </c>
      <c r="E419" s="21">
        <f t="shared" si="6"/>
        <v>1933</v>
      </c>
    </row>
    <row r="420" spans="2:5" x14ac:dyDescent="0.25">
      <c r="B420" s="62" t="s">
        <v>337</v>
      </c>
      <c r="C420" s="63">
        <v>0</v>
      </c>
      <c r="D420" s="63">
        <v>160</v>
      </c>
      <c r="E420" s="21">
        <f t="shared" si="6"/>
        <v>160</v>
      </c>
    </row>
    <row r="421" spans="2:5" x14ac:dyDescent="0.25">
      <c r="B421" s="62" t="s">
        <v>337</v>
      </c>
      <c r="C421" s="63">
        <v>0</v>
      </c>
      <c r="D421" s="63">
        <v>276</v>
      </c>
      <c r="E421" s="21">
        <f t="shared" si="6"/>
        <v>276</v>
      </c>
    </row>
    <row r="422" spans="2:5" x14ac:dyDescent="0.25">
      <c r="B422" s="62" t="s">
        <v>332</v>
      </c>
      <c r="C422" s="63">
        <v>798</v>
      </c>
      <c r="D422" s="63">
        <v>137</v>
      </c>
      <c r="E422" s="21">
        <f t="shared" si="6"/>
        <v>935</v>
      </c>
    </row>
    <row r="423" spans="2:5" x14ac:dyDescent="0.25">
      <c r="B423" s="62" t="s">
        <v>330</v>
      </c>
      <c r="C423" s="63">
        <v>0</v>
      </c>
      <c r="D423" s="63">
        <v>579</v>
      </c>
      <c r="E423" s="21">
        <f t="shared" si="6"/>
        <v>579</v>
      </c>
    </row>
    <row r="424" spans="2:5" x14ac:dyDescent="0.25">
      <c r="B424" s="62" t="s">
        <v>330</v>
      </c>
      <c r="C424" s="63">
        <v>193</v>
      </c>
      <c r="D424" s="63">
        <v>2684</v>
      </c>
      <c r="E424" s="21">
        <f t="shared" si="6"/>
        <v>2877</v>
      </c>
    </row>
    <row r="425" spans="2:5" x14ac:dyDescent="0.25">
      <c r="B425" s="62" t="s">
        <v>320</v>
      </c>
      <c r="C425" s="63">
        <v>497</v>
      </c>
      <c r="D425" s="63">
        <v>0</v>
      </c>
      <c r="E425" s="21">
        <f t="shared" si="6"/>
        <v>497</v>
      </c>
    </row>
    <row r="426" spans="2:5" x14ac:dyDescent="0.25">
      <c r="B426" s="62" t="s">
        <v>326</v>
      </c>
      <c r="C426" s="63">
        <v>0</v>
      </c>
      <c r="D426" s="63">
        <v>0</v>
      </c>
      <c r="E426" s="21">
        <f t="shared" si="6"/>
        <v>0</v>
      </c>
    </row>
    <row r="427" spans="2:5" x14ac:dyDescent="0.25">
      <c r="B427" s="62" t="s">
        <v>330</v>
      </c>
      <c r="C427" s="63">
        <v>0</v>
      </c>
      <c r="D427" s="63">
        <v>0</v>
      </c>
      <c r="E427" s="21">
        <f t="shared" si="6"/>
        <v>0</v>
      </c>
    </row>
    <row r="428" spans="2:5" x14ac:dyDescent="0.25">
      <c r="B428" s="62" t="s">
        <v>330</v>
      </c>
      <c r="C428" s="63">
        <v>0</v>
      </c>
      <c r="D428" s="63">
        <v>712</v>
      </c>
      <c r="E428" s="21">
        <f t="shared" si="6"/>
        <v>712</v>
      </c>
    </row>
    <row r="429" spans="2:5" x14ac:dyDescent="0.25">
      <c r="B429" s="62" t="s">
        <v>330</v>
      </c>
      <c r="C429" s="63">
        <v>0</v>
      </c>
      <c r="D429" s="63">
        <v>912</v>
      </c>
      <c r="E429" s="21">
        <f t="shared" si="6"/>
        <v>912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Q56"/>
  <sheetViews>
    <sheetView workbookViewId="0">
      <selection activeCell="N1" sqref="N1"/>
    </sheetView>
  </sheetViews>
  <sheetFormatPr defaultColWidth="8.85546875" defaultRowHeight="15" x14ac:dyDescent="0.25"/>
  <cols>
    <col min="11" max="11" width="12.42578125" customWidth="1"/>
    <col min="12" max="12" width="15.7109375" customWidth="1"/>
    <col min="13" max="13" width="5" customWidth="1"/>
    <col min="14" max="14" width="7.28515625" customWidth="1"/>
    <col min="15" max="15" width="9.42578125" customWidth="1"/>
    <col min="16" max="16" width="11.28515625" customWidth="1"/>
    <col min="17" max="17" width="9.42578125" customWidth="1"/>
    <col min="18" max="18" width="12.42578125" bestFit="1" customWidth="1"/>
    <col min="19" max="21" width="9.42578125" bestFit="1" customWidth="1"/>
    <col min="22" max="22" width="11" bestFit="1" customWidth="1"/>
    <col min="23" max="23" width="11.28515625" bestFit="1" customWidth="1"/>
  </cols>
  <sheetData>
    <row r="2" spans="2:17" x14ac:dyDescent="0.25">
      <c r="B2" s="13" t="s">
        <v>350</v>
      </c>
      <c r="C2" s="14"/>
      <c r="D2" s="14"/>
      <c r="E2" s="14"/>
      <c r="F2" s="14"/>
      <c r="G2" s="14"/>
      <c r="H2" s="14"/>
    </row>
    <row r="3" spans="2:17" x14ac:dyDescent="0.25">
      <c r="B3" s="14"/>
      <c r="C3" s="14"/>
      <c r="D3" s="14"/>
      <c r="E3" s="14"/>
      <c r="F3" s="14"/>
      <c r="G3" s="14"/>
      <c r="H3" s="14"/>
    </row>
    <row r="4" spans="2:17" ht="15.75" thickBot="1" x14ac:dyDescent="0.3">
      <c r="B4" s="112" t="s">
        <v>13</v>
      </c>
      <c r="C4" s="112" t="s">
        <v>351</v>
      </c>
      <c r="D4" s="112" t="s">
        <v>20</v>
      </c>
      <c r="E4" s="112" t="s">
        <v>352</v>
      </c>
      <c r="F4" s="112" t="s">
        <v>353</v>
      </c>
      <c r="G4" s="112" t="s">
        <v>354</v>
      </c>
      <c r="H4" s="112" t="s">
        <v>355</v>
      </c>
      <c r="K4" s="66" t="s">
        <v>954</v>
      </c>
      <c r="L4" s="66" t="s">
        <v>953</v>
      </c>
    </row>
    <row r="5" spans="2:17" ht="15.75" thickTop="1" x14ac:dyDescent="0.25">
      <c r="B5" s="113" t="s">
        <v>321</v>
      </c>
      <c r="C5" s="113" t="s">
        <v>356</v>
      </c>
      <c r="D5" s="113" t="s">
        <v>357</v>
      </c>
      <c r="E5" s="113" t="s">
        <v>358</v>
      </c>
      <c r="F5" s="113">
        <v>3</v>
      </c>
      <c r="G5" s="113">
        <v>3</v>
      </c>
      <c r="H5" s="113">
        <v>3</v>
      </c>
      <c r="K5" s="66" t="s">
        <v>922</v>
      </c>
      <c r="L5" t="s">
        <v>356</v>
      </c>
      <c r="M5" t="s">
        <v>339</v>
      </c>
      <c r="N5" t="s">
        <v>362</v>
      </c>
      <c r="O5" t="s">
        <v>363</v>
      </c>
      <c r="P5" t="s">
        <v>364</v>
      </c>
      <c r="Q5" t="s">
        <v>923</v>
      </c>
    </row>
    <row r="6" spans="2:17" x14ac:dyDescent="0.25">
      <c r="B6" s="113" t="s">
        <v>321</v>
      </c>
      <c r="C6" s="113" t="s">
        <v>356</v>
      </c>
      <c r="D6" s="113" t="s">
        <v>359</v>
      </c>
      <c r="E6" s="113" t="s">
        <v>358</v>
      </c>
      <c r="F6" s="113">
        <v>5</v>
      </c>
      <c r="G6" s="113">
        <v>4</v>
      </c>
      <c r="H6" s="113">
        <v>5</v>
      </c>
      <c r="K6" s="24" t="s">
        <v>336</v>
      </c>
      <c r="L6" s="90">
        <v>8</v>
      </c>
      <c r="M6" s="90">
        <v>2</v>
      </c>
      <c r="N6" s="90">
        <v>2</v>
      </c>
      <c r="O6" s="90">
        <v>1</v>
      </c>
      <c r="P6" s="90">
        <v>5</v>
      </c>
      <c r="Q6" s="90">
        <v>18</v>
      </c>
    </row>
    <row r="7" spans="2:17" x14ac:dyDescent="0.25">
      <c r="B7" s="113" t="s">
        <v>321</v>
      </c>
      <c r="C7" s="113" t="s">
        <v>356</v>
      </c>
      <c r="D7" s="113" t="s">
        <v>360</v>
      </c>
      <c r="E7" s="113" t="s">
        <v>329</v>
      </c>
      <c r="F7" s="113">
        <v>5</v>
      </c>
      <c r="G7" s="113">
        <v>4</v>
      </c>
      <c r="H7" s="113">
        <v>4</v>
      </c>
      <c r="K7" s="24" t="s">
        <v>321</v>
      </c>
      <c r="L7" s="90">
        <v>18</v>
      </c>
      <c r="M7" s="90">
        <v>7</v>
      </c>
      <c r="N7" s="90">
        <v>3</v>
      </c>
      <c r="O7" s="90">
        <v>1</v>
      </c>
      <c r="P7" s="90">
        <v>5</v>
      </c>
      <c r="Q7" s="90">
        <v>34</v>
      </c>
    </row>
    <row r="8" spans="2:17" x14ac:dyDescent="0.25">
      <c r="B8" s="113" t="s">
        <v>321</v>
      </c>
      <c r="C8" s="113" t="s">
        <v>356</v>
      </c>
      <c r="D8" s="113" t="s">
        <v>360</v>
      </c>
      <c r="E8" s="113" t="s">
        <v>329</v>
      </c>
      <c r="F8" s="113">
        <v>5</v>
      </c>
      <c r="G8" s="113">
        <v>4</v>
      </c>
      <c r="H8" s="113">
        <v>2</v>
      </c>
      <c r="K8" s="24" t="s">
        <v>923</v>
      </c>
      <c r="L8" s="90">
        <v>26</v>
      </c>
      <c r="M8" s="90">
        <v>9</v>
      </c>
      <c r="N8" s="90">
        <v>5</v>
      </c>
      <c r="O8" s="90">
        <v>2</v>
      </c>
      <c r="P8" s="90">
        <v>10</v>
      </c>
      <c r="Q8" s="90">
        <v>52</v>
      </c>
    </row>
    <row r="9" spans="2:17" x14ac:dyDescent="0.25">
      <c r="B9" s="113" t="s">
        <v>321</v>
      </c>
      <c r="C9" s="113" t="s">
        <v>356</v>
      </c>
      <c r="D9" s="113" t="s">
        <v>357</v>
      </c>
      <c r="E9" s="113" t="s">
        <v>358</v>
      </c>
      <c r="F9" s="113">
        <v>3</v>
      </c>
      <c r="G9" s="113">
        <v>3</v>
      </c>
      <c r="H9" s="113">
        <v>2</v>
      </c>
    </row>
    <row r="10" spans="2:17" x14ac:dyDescent="0.25">
      <c r="B10" s="113" t="s">
        <v>321</v>
      </c>
      <c r="C10" s="113" t="s">
        <v>356</v>
      </c>
      <c r="D10" s="113" t="s">
        <v>359</v>
      </c>
      <c r="E10" s="113" t="s">
        <v>361</v>
      </c>
      <c r="F10" s="113">
        <v>2</v>
      </c>
      <c r="G10" s="113">
        <v>1</v>
      </c>
      <c r="H10" s="113">
        <v>3</v>
      </c>
      <c r="K10" s="94" t="s">
        <v>955</v>
      </c>
    </row>
    <row r="11" spans="2:17" x14ac:dyDescent="0.25">
      <c r="B11" s="113" t="s">
        <v>321</v>
      </c>
      <c r="C11" s="113" t="s">
        <v>356</v>
      </c>
      <c r="D11" s="113" t="s">
        <v>360</v>
      </c>
      <c r="E11" s="113" t="s">
        <v>358</v>
      </c>
      <c r="F11" s="113">
        <v>4</v>
      </c>
      <c r="G11" s="113">
        <v>4</v>
      </c>
      <c r="H11" s="113">
        <v>4</v>
      </c>
      <c r="K11" s="24" t="s">
        <v>957</v>
      </c>
    </row>
    <row r="12" spans="2:17" x14ac:dyDescent="0.25">
      <c r="B12" s="113" t="s">
        <v>321</v>
      </c>
      <c r="C12" s="113" t="s">
        <v>356</v>
      </c>
      <c r="D12" s="113" t="s">
        <v>360</v>
      </c>
      <c r="E12" s="113" t="s">
        <v>361</v>
      </c>
      <c r="F12" s="113">
        <v>2</v>
      </c>
      <c r="G12" s="113">
        <v>3</v>
      </c>
      <c r="H12" s="113">
        <v>3</v>
      </c>
    </row>
    <row r="13" spans="2:17" x14ac:dyDescent="0.25">
      <c r="B13" s="113" t="s">
        <v>321</v>
      </c>
      <c r="C13" s="113" t="s">
        <v>356</v>
      </c>
      <c r="D13" s="113" t="s">
        <v>359</v>
      </c>
      <c r="E13" s="113" t="s">
        <v>358</v>
      </c>
      <c r="F13" s="113">
        <v>2</v>
      </c>
      <c r="G13" s="113">
        <v>4</v>
      </c>
      <c r="H13" s="113">
        <v>3</v>
      </c>
    </row>
    <row r="14" spans="2:17" x14ac:dyDescent="0.25">
      <c r="B14" s="113" t="s">
        <v>336</v>
      </c>
      <c r="C14" s="113" t="s">
        <v>356</v>
      </c>
      <c r="D14" s="113" t="s">
        <v>359</v>
      </c>
      <c r="E14" s="113" t="s">
        <v>361</v>
      </c>
      <c r="F14" s="113">
        <v>3</v>
      </c>
      <c r="G14" s="113">
        <v>3</v>
      </c>
      <c r="H14" s="113">
        <v>3</v>
      </c>
    </row>
    <row r="15" spans="2:17" x14ac:dyDescent="0.25">
      <c r="B15" s="113" t="s">
        <v>321</v>
      </c>
      <c r="C15" s="113" t="s">
        <v>356</v>
      </c>
      <c r="D15" s="113" t="s">
        <v>359</v>
      </c>
      <c r="E15" s="113" t="s">
        <v>358</v>
      </c>
      <c r="F15" s="113">
        <v>5</v>
      </c>
      <c r="G15" s="113">
        <v>5</v>
      </c>
      <c r="H15" s="113">
        <v>3</v>
      </c>
    </row>
    <row r="16" spans="2:17" x14ac:dyDescent="0.25">
      <c r="B16" s="113" t="s">
        <v>321</v>
      </c>
      <c r="C16" s="113" t="s">
        <v>356</v>
      </c>
      <c r="D16" s="113" t="s">
        <v>360</v>
      </c>
      <c r="E16" s="113" t="s">
        <v>361</v>
      </c>
      <c r="F16" s="113">
        <v>5</v>
      </c>
      <c r="G16" s="113">
        <v>5</v>
      </c>
      <c r="H16" s="113">
        <v>2</v>
      </c>
      <c r="K16" s="66" t="s">
        <v>954</v>
      </c>
      <c r="L16" s="66" t="s">
        <v>953</v>
      </c>
    </row>
    <row r="17" spans="2:16" x14ac:dyDescent="0.25">
      <c r="B17" s="113" t="s">
        <v>336</v>
      </c>
      <c r="C17" s="113" t="s">
        <v>356</v>
      </c>
      <c r="D17" s="113" t="s">
        <v>359</v>
      </c>
      <c r="E17" s="113" t="s">
        <v>358</v>
      </c>
      <c r="F17" s="113">
        <v>4</v>
      </c>
      <c r="G17" s="113">
        <v>3</v>
      </c>
      <c r="H17" s="113">
        <v>3</v>
      </c>
      <c r="K17" s="66" t="s">
        <v>922</v>
      </c>
      <c r="L17" t="s">
        <v>358</v>
      </c>
      <c r="M17" t="s">
        <v>329</v>
      </c>
      <c r="N17" t="s">
        <v>325</v>
      </c>
      <c r="O17" t="s">
        <v>361</v>
      </c>
      <c r="P17" t="s">
        <v>923</v>
      </c>
    </row>
    <row r="18" spans="2:16" x14ac:dyDescent="0.25">
      <c r="B18" s="113" t="s">
        <v>321</v>
      </c>
      <c r="C18" s="113" t="s">
        <v>356</v>
      </c>
      <c r="D18" s="113" t="s">
        <v>359</v>
      </c>
      <c r="E18" s="113" t="s">
        <v>358</v>
      </c>
      <c r="F18" s="113">
        <v>4</v>
      </c>
      <c r="G18" s="113">
        <v>2</v>
      </c>
      <c r="H18" s="113">
        <v>4</v>
      </c>
      <c r="K18" s="24" t="s">
        <v>357</v>
      </c>
      <c r="L18" s="90">
        <v>6</v>
      </c>
      <c r="M18" s="90"/>
      <c r="N18" s="90">
        <v>4</v>
      </c>
      <c r="O18" s="90">
        <v>2</v>
      </c>
      <c r="P18" s="90">
        <v>12</v>
      </c>
    </row>
    <row r="19" spans="2:16" x14ac:dyDescent="0.25">
      <c r="B19" s="113" t="s">
        <v>336</v>
      </c>
      <c r="C19" s="113" t="s">
        <v>356</v>
      </c>
      <c r="D19" s="113" t="s">
        <v>359</v>
      </c>
      <c r="E19" s="113" t="s">
        <v>361</v>
      </c>
      <c r="F19" s="113">
        <v>2</v>
      </c>
      <c r="G19" s="113">
        <v>4</v>
      </c>
      <c r="H19" s="113">
        <v>1</v>
      </c>
      <c r="K19" s="24" t="s">
        <v>359</v>
      </c>
      <c r="L19" s="90">
        <v>11</v>
      </c>
      <c r="M19" s="90"/>
      <c r="N19" s="90">
        <v>1</v>
      </c>
      <c r="O19" s="90">
        <v>7</v>
      </c>
      <c r="P19" s="90">
        <v>19</v>
      </c>
    </row>
    <row r="20" spans="2:16" x14ac:dyDescent="0.25">
      <c r="B20" s="113" t="s">
        <v>321</v>
      </c>
      <c r="C20" s="113" t="s">
        <v>356</v>
      </c>
      <c r="D20" s="113" t="s">
        <v>357</v>
      </c>
      <c r="E20" s="113" t="s">
        <v>325</v>
      </c>
      <c r="F20" s="113">
        <v>3</v>
      </c>
      <c r="G20" s="113">
        <v>3</v>
      </c>
      <c r="H20" s="113">
        <v>3</v>
      </c>
      <c r="K20" s="24" t="s">
        <v>360</v>
      </c>
      <c r="L20" s="90">
        <v>6</v>
      </c>
      <c r="M20" s="90">
        <v>2</v>
      </c>
      <c r="N20" s="90"/>
      <c r="O20" s="90">
        <v>13</v>
      </c>
      <c r="P20" s="90">
        <v>21</v>
      </c>
    </row>
    <row r="21" spans="2:16" x14ac:dyDescent="0.25">
      <c r="B21" s="113" t="s">
        <v>336</v>
      </c>
      <c r="C21" s="113" t="s">
        <v>356</v>
      </c>
      <c r="D21" s="113" t="s">
        <v>359</v>
      </c>
      <c r="E21" s="113" t="s">
        <v>358</v>
      </c>
      <c r="F21" s="113">
        <v>2</v>
      </c>
      <c r="G21" s="113">
        <v>4</v>
      </c>
      <c r="H21" s="113">
        <v>3</v>
      </c>
      <c r="K21" s="24" t="s">
        <v>923</v>
      </c>
      <c r="L21" s="90">
        <v>23</v>
      </c>
      <c r="M21" s="90">
        <v>2</v>
      </c>
      <c r="N21" s="90">
        <v>5</v>
      </c>
      <c r="O21" s="90">
        <v>22</v>
      </c>
      <c r="P21" s="90">
        <v>52</v>
      </c>
    </row>
    <row r="22" spans="2:16" x14ac:dyDescent="0.25">
      <c r="B22" s="113" t="s">
        <v>321</v>
      </c>
      <c r="C22" s="113" t="s">
        <v>356</v>
      </c>
      <c r="D22" s="113" t="s">
        <v>360</v>
      </c>
      <c r="E22" s="113" t="s">
        <v>361</v>
      </c>
      <c r="F22" s="113">
        <v>4</v>
      </c>
      <c r="G22" s="113">
        <v>3</v>
      </c>
      <c r="H22" s="113">
        <v>5</v>
      </c>
    </row>
    <row r="23" spans="2:16" x14ac:dyDescent="0.25">
      <c r="B23" s="113" t="s">
        <v>321</v>
      </c>
      <c r="C23" s="113" t="s">
        <v>356</v>
      </c>
      <c r="D23" s="113" t="s">
        <v>360</v>
      </c>
      <c r="E23" s="113" t="s">
        <v>361</v>
      </c>
      <c r="F23" s="113">
        <v>3</v>
      </c>
      <c r="G23" s="113">
        <v>4</v>
      </c>
      <c r="H23" s="113">
        <v>4</v>
      </c>
      <c r="K23" s="94" t="s">
        <v>955</v>
      </c>
    </row>
    <row r="24" spans="2:16" x14ac:dyDescent="0.25">
      <c r="B24" s="113" t="s">
        <v>321</v>
      </c>
      <c r="C24" s="113" t="s">
        <v>356</v>
      </c>
      <c r="D24" s="113" t="s">
        <v>359</v>
      </c>
      <c r="E24" s="113" t="s">
        <v>358</v>
      </c>
      <c r="F24" s="113">
        <v>3</v>
      </c>
      <c r="G24" s="113">
        <v>3</v>
      </c>
      <c r="H24" s="113">
        <v>4</v>
      </c>
      <c r="K24" s="24" t="s">
        <v>956</v>
      </c>
    </row>
    <row r="25" spans="2:16" x14ac:dyDescent="0.25">
      <c r="B25" s="113" t="s">
        <v>336</v>
      </c>
      <c r="C25" s="113" t="s">
        <v>356</v>
      </c>
      <c r="D25" s="113" t="s">
        <v>360</v>
      </c>
      <c r="E25" s="113" t="s">
        <v>361</v>
      </c>
      <c r="F25" s="113">
        <v>3</v>
      </c>
      <c r="G25" s="113">
        <v>2</v>
      </c>
      <c r="H25" s="113">
        <v>3</v>
      </c>
    </row>
    <row r="26" spans="2:16" x14ac:dyDescent="0.25">
      <c r="B26" s="113" t="s">
        <v>336</v>
      </c>
      <c r="C26" s="113" t="s">
        <v>356</v>
      </c>
      <c r="D26" s="113" t="s">
        <v>360</v>
      </c>
      <c r="E26" s="113" t="s">
        <v>361</v>
      </c>
      <c r="F26" s="113">
        <v>4</v>
      </c>
      <c r="G26" s="113">
        <v>3</v>
      </c>
      <c r="H26" s="113">
        <v>4</v>
      </c>
    </row>
    <row r="27" spans="2:16" x14ac:dyDescent="0.25">
      <c r="B27" s="113" t="s">
        <v>336</v>
      </c>
      <c r="C27" s="113" t="s">
        <v>356</v>
      </c>
      <c r="D27" s="113" t="s">
        <v>359</v>
      </c>
      <c r="E27" s="113" t="s">
        <v>361</v>
      </c>
      <c r="F27" s="113">
        <v>3</v>
      </c>
      <c r="G27" s="113">
        <v>2</v>
      </c>
      <c r="H27" s="113">
        <v>3</v>
      </c>
    </row>
    <row r="28" spans="2:16" x14ac:dyDescent="0.25">
      <c r="B28" s="113" t="s">
        <v>321</v>
      </c>
      <c r="C28" s="113" t="s">
        <v>356</v>
      </c>
      <c r="D28" s="113" t="s">
        <v>360</v>
      </c>
      <c r="E28" s="113" t="s">
        <v>361</v>
      </c>
      <c r="F28" s="113">
        <v>3</v>
      </c>
      <c r="G28" s="113">
        <v>3</v>
      </c>
      <c r="H28" s="113">
        <v>1</v>
      </c>
    </row>
    <row r="29" spans="2:16" x14ac:dyDescent="0.25">
      <c r="B29" s="113" t="s">
        <v>321</v>
      </c>
      <c r="C29" s="113" t="s">
        <v>356</v>
      </c>
      <c r="D29" s="113" t="s">
        <v>359</v>
      </c>
      <c r="E29" s="113" t="s">
        <v>361</v>
      </c>
      <c r="F29" s="113">
        <v>4</v>
      </c>
      <c r="G29" s="113">
        <v>3</v>
      </c>
      <c r="H29" s="113">
        <v>3</v>
      </c>
    </row>
    <row r="30" spans="2:16" x14ac:dyDescent="0.25">
      <c r="B30" s="113" t="s">
        <v>336</v>
      </c>
      <c r="C30" s="113" t="s">
        <v>356</v>
      </c>
      <c r="D30" s="113" t="s">
        <v>359</v>
      </c>
      <c r="E30" s="113" t="s">
        <v>325</v>
      </c>
      <c r="F30" s="113">
        <v>4</v>
      </c>
      <c r="G30" s="113">
        <v>2</v>
      </c>
      <c r="H30" s="113">
        <v>3</v>
      </c>
      <c r="K30" s="24"/>
    </row>
    <row r="31" spans="2:16" x14ac:dyDescent="0.25">
      <c r="B31" s="113" t="s">
        <v>321</v>
      </c>
      <c r="C31" s="113" t="s">
        <v>339</v>
      </c>
      <c r="D31" s="113" t="s">
        <v>357</v>
      </c>
      <c r="E31" s="113" t="s">
        <v>358</v>
      </c>
      <c r="F31" s="113">
        <v>3</v>
      </c>
      <c r="G31" s="113">
        <v>3</v>
      </c>
      <c r="H31" s="113">
        <v>5</v>
      </c>
      <c r="K31" s="24"/>
    </row>
    <row r="32" spans="2:16" x14ac:dyDescent="0.25">
      <c r="B32" s="113" t="s">
        <v>321</v>
      </c>
      <c r="C32" s="113" t="s">
        <v>339</v>
      </c>
      <c r="D32" s="113" t="s">
        <v>357</v>
      </c>
      <c r="E32" s="113" t="s">
        <v>361</v>
      </c>
      <c r="F32" s="113">
        <v>4</v>
      </c>
      <c r="G32" s="113">
        <v>3</v>
      </c>
      <c r="H32" s="113">
        <v>3</v>
      </c>
      <c r="K32" s="24"/>
    </row>
    <row r="33" spans="2:11" x14ac:dyDescent="0.25">
      <c r="B33" s="113" t="s">
        <v>321</v>
      </c>
      <c r="C33" s="113" t="s">
        <v>339</v>
      </c>
      <c r="D33" s="113" t="s">
        <v>357</v>
      </c>
      <c r="E33" s="113" t="s">
        <v>361</v>
      </c>
      <c r="F33" s="113">
        <v>1</v>
      </c>
      <c r="G33" s="113">
        <v>3</v>
      </c>
      <c r="H33" s="113">
        <v>4</v>
      </c>
      <c r="K33" s="24"/>
    </row>
    <row r="34" spans="2:11" x14ac:dyDescent="0.25">
      <c r="B34" s="113" t="s">
        <v>321</v>
      </c>
      <c r="C34" s="113" t="s">
        <v>339</v>
      </c>
      <c r="D34" s="113" t="s">
        <v>357</v>
      </c>
      <c r="E34" s="113" t="s">
        <v>325</v>
      </c>
      <c r="F34" s="113">
        <v>4</v>
      </c>
      <c r="G34" s="113">
        <v>4</v>
      </c>
      <c r="H34" s="113">
        <v>2</v>
      </c>
    </row>
    <row r="35" spans="2:11" x14ac:dyDescent="0.25">
      <c r="B35" s="113" t="s">
        <v>321</v>
      </c>
      <c r="C35" s="113" t="s">
        <v>339</v>
      </c>
      <c r="D35" s="113" t="s">
        <v>360</v>
      </c>
      <c r="E35" s="113" t="s">
        <v>358</v>
      </c>
      <c r="F35" s="113">
        <v>1</v>
      </c>
      <c r="G35" s="113">
        <v>2</v>
      </c>
      <c r="H35" s="113">
        <v>4</v>
      </c>
    </row>
    <row r="36" spans="2:11" x14ac:dyDescent="0.25">
      <c r="B36" s="113" t="s">
        <v>336</v>
      </c>
      <c r="C36" s="113" t="s">
        <v>339</v>
      </c>
      <c r="D36" s="113" t="s">
        <v>357</v>
      </c>
      <c r="E36" s="113" t="s">
        <v>358</v>
      </c>
      <c r="F36" s="113">
        <v>2</v>
      </c>
      <c r="G36" s="113">
        <v>3</v>
      </c>
      <c r="H36" s="113">
        <v>3</v>
      </c>
    </row>
    <row r="37" spans="2:11" x14ac:dyDescent="0.25">
      <c r="B37" s="113" t="s">
        <v>321</v>
      </c>
      <c r="C37" s="113" t="s">
        <v>339</v>
      </c>
      <c r="D37" s="113" t="s">
        <v>359</v>
      </c>
      <c r="E37" s="113" t="s">
        <v>358</v>
      </c>
      <c r="F37" s="113">
        <v>3</v>
      </c>
      <c r="G37" s="113">
        <v>3</v>
      </c>
      <c r="H37" s="113">
        <v>3</v>
      </c>
    </row>
    <row r="38" spans="2:11" x14ac:dyDescent="0.25">
      <c r="B38" s="113" t="s">
        <v>336</v>
      </c>
      <c r="C38" s="113" t="s">
        <v>339</v>
      </c>
      <c r="D38" s="113" t="s">
        <v>359</v>
      </c>
      <c r="E38" s="113" t="s">
        <v>358</v>
      </c>
      <c r="F38" s="113">
        <v>2</v>
      </c>
      <c r="G38" s="113">
        <v>3</v>
      </c>
      <c r="H38" s="113">
        <v>3</v>
      </c>
    </row>
    <row r="39" spans="2:11" x14ac:dyDescent="0.25">
      <c r="B39" s="113" t="s">
        <v>321</v>
      </c>
      <c r="C39" s="113" t="s">
        <v>339</v>
      </c>
      <c r="D39" s="113" t="s">
        <v>359</v>
      </c>
      <c r="E39" s="113" t="s">
        <v>358</v>
      </c>
      <c r="F39" s="113">
        <v>4</v>
      </c>
      <c r="G39" s="113">
        <v>3</v>
      </c>
      <c r="H39" s="113">
        <v>4</v>
      </c>
    </row>
    <row r="40" spans="2:11" x14ac:dyDescent="0.25">
      <c r="B40" s="113" t="s">
        <v>321</v>
      </c>
      <c r="C40" s="113" t="s">
        <v>362</v>
      </c>
      <c r="D40" s="113" t="s">
        <v>360</v>
      </c>
      <c r="E40" s="113" t="s">
        <v>361</v>
      </c>
      <c r="F40" s="113">
        <v>3</v>
      </c>
      <c r="G40" s="113">
        <v>5</v>
      </c>
      <c r="H40" s="113">
        <v>4</v>
      </c>
    </row>
    <row r="41" spans="2:11" x14ac:dyDescent="0.25">
      <c r="B41" s="113" t="s">
        <v>321</v>
      </c>
      <c r="C41" s="113" t="s">
        <v>362</v>
      </c>
      <c r="D41" s="113" t="s">
        <v>360</v>
      </c>
      <c r="E41" s="113" t="s">
        <v>361</v>
      </c>
      <c r="F41" s="113">
        <v>3</v>
      </c>
      <c r="G41" s="113">
        <v>5</v>
      </c>
      <c r="H41" s="113">
        <v>3</v>
      </c>
    </row>
    <row r="42" spans="2:11" x14ac:dyDescent="0.25">
      <c r="B42" s="113" t="s">
        <v>336</v>
      </c>
      <c r="C42" s="113" t="s">
        <v>362</v>
      </c>
      <c r="D42" s="113" t="s">
        <v>360</v>
      </c>
      <c r="E42" s="113" t="s">
        <v>358</v>
      </c>
      <c r="F42" s="113">
        <v>2</v>
      </c>
      <c r="G42" s="113">
        <v>5</v>
      </c>
      <c r="H42" s="113">
        <v>4</v>
      </c>
    </row>
    <row r="43" spans="2:11" x14ac:dyDescent="0.25">
      <c r="B43" s="113" t="s">
        <v>336</v>
      </c>
      <c r="C43" s="113" t="s">
        <v>362</v>
      </c>
      <c r="D43" s="113" t="s">
        <v>360</v>
      </c>
      <c r="E43" s="113" t="s">
        <v>358</v>
      </c>
      <c r="F43" s="113">
        <v>3</v>
      </c>
      <c r="G43" s="113">
        <v>5</v>
      </c>
      <c r="H43" s="113">
        <v>4</v>
      </c>
    </row>
    <row r="44" spans="2:11" x14ac:dyDescent="0.25">
      <c r="B44" s="113" t="s">
        <v>321</v>
      </c>
      <c r="C44" s="113" t="s">
        <v>362</v>
      </c>
      <c r="D44" s="113" t="s">
        <v>359</v>
      </c>
      <c r="E44" s="113" t="s">
        <v>358</v>
      </c>
      <c r="F44" s="113">
        <v>3</v>
      </c>
      <c r="G44" s="113">
        <v>4</v>
      </c>
      <c r="H44" s="113">
        <v>4</v>
      </c>
    </row>
    <row r="45" spans="2:11" x14ac:dyDescent="0.25">
      <c r="B45" s="113" t="s">
        <v>336</v>
      </c>
      <c r="C45" s="113" t="s">
        <v>363</v>
      </c>
      <c r="D45" s="113" t="s">
        <v>357</v>
      </c>
      <c r="E45" s="113" t="s">
        <v>325</v>
      </c>
      <c r="F45" s="113">
        <v>3</v>
      </c>
      <c r="G45" s="113">
        <v>4</v>
      </c>
      <c r="H45" s="113">
        <v>4</v>
      </c>
    </row>
    <row r="46" spans="2:11" x14ac:dyDescent="0.25">
      <c r="B46" s="113" t="s">
        <v>321</v>
      </c>
      <c r="C46" s="113" t="s">
        <v>363</v>
      </c>
      <c r="D46" s="113" t="s">
        <v>357</v>
      </c>
      <c r="E46" s="113" t="s">
        <v>358</v>
      </c>
      <c r="F46" s="113">
        <v>3</v>
      </c>
      <c r="G46" s="113">
        <v>4</v>
      </c>
      <c r="H46" s="113">
        <v>3</v>
      </c>
    </row>
    <row r="47" spans="2:11" x14ac:dyDescent="0.25">
      <c r="B47" s="113" t="s">
        <v>321</v>
      </c>
      <c r="C47" s="113" t="s">
        <v>364</v>
      </c>
      <c r="D47" s="113" t="s">
        <v>357</v>
      </c>
      <c r="E47" s="113" t="s">
        <v>325</v>
      </c>
      <c r="F47" s="113">
        <v>3</v>
      </c>
      <c r="G47" s="113">
        <v>3</v>
      </c>
      <c r="H47" s="113">
        <v>4</v>
      </c>
    </row>
    <row r="48" spans="2:11" x14ac:dyDescent="0.25">
      <c r="B48" s="113" t="s">
        <v>336</v>
      </c>
      <c r="C48" s="113" t="s">
        <v>364</v>
      </c>
      <c r="D48" s="113" t="s">
        <v>359</v>
      </c>
      <c r="E48" s="113" t="s">
        <v>361</v>
      </c>
      <c r="F48" s="113">
        <v>3</v>
      </c>
      <c r="G48" s="113">
        <v>4</v>
      </c>
      <c r="H48" s="113">
        <v>3</v>
      </c>
    </row>
    <row r="49" spans="2:8" x14ac:dyDescent="0.25">
      <c r="B49" s="113" t="s">
        <v>336</v>
      </c>
      <c r="C49" s="113" t="s">
        <v>364</v>
      </c>
      <c r="D49" s="113" t="s">
        <v>359</v>
      </c>
      <c r="E49" s="113" t="s">
        <v>361</v>
      </c>
      <c r="F49" s="113">
        <v>4</v>
      </c>
      <c r="G49" s="113">
        <v>3</v>
      </c>
      <c r="H49" s="113">
        <v>1</v>
      </c>
    </row>
    <row r="50" spans="2:8" x14ac:dyDescent="0.25">
      <c r="B50" s="113" t="s">
        <v>321</v>
      </c>
      <c r="C50" s="113" t="s">
        <v>364</v>
      </c>
      <c r="D50" s="113" t="s">
        <v>360</v>
      </c>
      <c r="E50" s="113" t="s">
        <v>358</v>
      </c>
      <c r="F50" s="113">
        <v>4</v>
      </c>
      <c r="G50" s="113">
        <v>3</v>
      </c>
      <c r="H50" s="113">
        <v>3</v>
      </c>
    </row>
    <row r="51" spans="2:8" x14ac:dyDescent="0.25">
      <c r="B51" s="113" t="s">
        <v>336</v>
      </c>
      <c r="C51" s="113" t="s">
        <v>364</v>
      </c>
      <c r="D51" s="113" t="s">
        <v>360</v>
      </c>
      <c r="E51" s="113" t="s">
        <v>361</v>
      </c>
      <c r="F51" s="113">
        <v>4</v>
      </c>
      <c r="G51" s="113">
        <v>3</v>
      </c>
      <c r="H51" s="113">
        <v>2</v>
      </c>
    </row>
    <row r="52" spans="2:8" x14ac:dyDescent="0.25">
      <c r="B52" s="113" t="s">
        <v>321</v>
      </c>
      <c r="C52" s="113" t="s">
        <v>364</v>
      </c>
      <c r="D52" s="113" t="s">
        <v>360</v>
      </c>
      <c r="E52" s="113" t="s">
        <v>361</v>
      </c>
      <c r="F52" s="113">
        <v>5</v>
      </c>
      <c r="G52" s="113">
        <v>5</v>
      </c>
      <c r="H52" s="113">
        <v>5</v>
      </c>
    </row>
    <row r="53" spans="2:8" x14ac:dyDescent="0.25">
      <c r="B53" s="113" t="s">
        <v>321</v>
      </c>
      <c r="C53" s="113" t="s">
        <v>364</v>
      </c>
      <c r="D53" s="113" t="s">
        <v>357</v>
      </c>
      <c r="E53" s="113" t="s">
        <v>358</v>
      </c>
      <c r="F53" s="113">
        <v>4</v>
      </c>
      <c r="G53" s="113">
        <v>2</v>
      </c>
      <c r="H53" s="113">
        <v>4</v>
      </c>
    </row>
    <row r="54" spans="2:8" x14ac:dyDescent="0.25">
      <c r="B54" s="113" t="s">
        <v>336</v>
      </c>
      <c r="C54" s="113" t="s">
        <v>364</v>
      </c>
      <c r="D54" s="113" t="s">
        <v>360</v>
      </c>
      <c r="E54" s="113" t="s">
        <v>358</v>
      </c>
      <c r="F54" s="113">
        <v>3</v>
      </c>
      <c r="G54" s="113">
        <v>3</v>
      </c>
      <c r="H54" s="113">
        <v>3</v>
      </c>
    </row>
    <row r="55" spans="2:8" x14ac:dyDescent="0.25">
      <c r="B55" s="113" t="s">
        <v>321</v>
      </c>
      <c r="C55" s="113" t="s">
        <v>364</v>
      </c>
      <c r="D55" s="113" t="s">
        <v>360</v>
      </c>
      <c r="E55" s="113" t="s">
        <v>361</v>
      </c>
      <c r="F55" s="113">
        <v>4</v>
      </c>
      <c r="G55" s="113">
        <v>4</v>
      </c>
      <c r="H55" s="113">
        <v>2</v>
      </c>
    </row>
    <row r="56" spans="2:8" x14ac:dyDescent="0.25">
      <c r="B56" s="113" t="s">
        <v>336</v>
      </c>
      <c r="C56" s="113" t="s">
        <v>364</v>
      </c>
      <c r="D56" s="113" t="s">
        <v>360</v>
      </c>
      <c r="E56" s="113" t="s">
        <v>361</v>
      </c>
      <c r="F56" s="113">
        <v>4</v>
      </c>
      <c r="G56" s="113">
        <v>5</v>
      </c>
      <c r="H56" s="113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R429"/>
  <sheetViews>
    <sheetView topLeftCell="A4" zoomScale="75" zoomScaleNormal="75" workbookViewId="0">
      <selection activeCell="T16" sqref="T16"/>
    </sheetView>
  </sheetViews>
  <sheetFormatPr defaultColWidth="8.85546875" defaultRowHeight="15" x14ac:dyDescent="0.25"/>
  <cols>
    <col min="15" max="15" width="17.7109375" bestFit="1" customWidth="1"/>
    <col min="16" max="18" width="16.7109375" customWidth="1"/>
  </cols>
  <sheetData>
    <row r="2" spans="2:18" x14ac:dyDescent="0.25">
      <c r="B2" s="44" t="s">
        <v>308</v>
      </c>
      <c r="C2" s="45"/>
      <c r="D2" s="45"/>
      <c r="F2" s="45"/>
      <c r="G2" s="45"/>
      <c r="H2" s="45"/>
      <c r="J2" s="45"/>
      <c r="L2" s="45"/>
      <c r="M2" s="45"/>
    </row>
    <row r="3" spans="2:18" x14ac:dyDescent="0.25">
      <c r="B3" s="45"/>
      <c r="C3" s="45"/>
      <c r="D3" s="45"/>
      <c r="F3" s="45"/>
      <c r="G3" s="45"/>
      <c r="H3" s="45"/>
      <c r="J3" s="45"/>
      <c r="L3" s="45"/>
      <c r="M3" s="45"/>
    </row>
    <row r="4" spans="2:18" ht="15.75" thickBot="1" x14ac:dyDescent="0.3">
      <c r="B4" s="139" t="s">
        <v>309</v>
      </c>
      <c r="C4" s="139" t="s">
        <v>310</v>
      </c>
      <c r="D4" s="139" t="s">
        <v>311</v>
      </c>
      <c r="E4" s="140" t="s">
        <v>312</v>
      </c>
      <c r="F4" s="139" t="s">
        <v>313</v>
      </c>
      <c r="G4" s="139" t="s">
        <v>13</v>
      </c>
      <c r="H4" s="139" t="s">
        <v>314</v>
      </c>
      <c r="I4" s="140" t="s">
        <v>315</v>
      </c>
      <c r="J4" s="139" t="s">
        <v>316</v>
      </c>
      <c r="K4" s="140" t="s">
        <v>317</v>
      </c>
      <c r="L4" s="139" t="s">
        <v>318</v>
      </c>
      <c r="M4" s="139" t="s">
        <v>319</v>
      </c>
      <c r="O4" s="66" t="s">
        <v>958</v>
      </c>
      <c r="P4" s="66" t="s">
        <v>953</v>
      </c>
    </row>
    <row r="5" spans="2:18" ht="15.75" thickTop="1" x14ac:dyDescent="0.25">
      <c r="B5" s="62" t="s">
        <v>320</v>
      </c>
      <c r="C5" s="63">
        <v>0</v>
      </c>
      <c r="D5" s="63">
        <v>739</v>
      </c>
      <c r="E5" s="64">
        <v>13</v>
      </c>
      <c r="F5" s="62">
        <v>12</v>
      </c>
      <c r="G5" s="62" t="s">
        <v>321</v>
      </c>
      <c r="H5" s="62" t="s">
        <v>322</v>
      </c>
      <c r="I5" s="64">
        <v>23</v>
      </c>
      <c r="J5" s="62" t="s">
        <v>323</v>
      </c>
      <c r="K5" s="64">
        <v>3</v>
      </c>
      <c r="L5" s="62" t="s">
        <v>324</v>
      </c>
      <c r="M5" s="62" t="s">
        <v>325</v>
      </c>
      <c r="O5" s="66" t="s">
        <v>922</v>
      </c>
      <c r="P5" t="s">
        <v>329</v>
      </c>
      <c r="Q5" t="s">
        <v>325</v>
      </c>
      <c r="R5" t="s">
        <v>923</v>
      </c>
    </row>
    <row r="6" spans="2:18" x14ac:dyDescent="0.25">
      <c r="B6" s="62" t="s">
        <v>326</v>
      </c>
      <c r="C6" s="63">
        <v>0</v>
      </c>
      <c r="D6" s="63">
        <v>1230</v>
      </c>
      <c r="E6" s="64">
        <v>25</v>
      </c>
      <c r="F6" s="62">
        <v>0</v>
      </c>
      <c r="G6" s="62" t="s">
        <v>321</v>
      </c>
      <c r="H6" s="62" t="s">
        <v>327</v>
      </c>
      <c r="I6" s="64">
        <v>32</v>
      </c>
      <c r="J6" s="62" t="s">
        <v>323</v>
      </c>
      <c r="K6" s="64">
        <v>1</v>
      </c>
      <c r="L6" s="62" t="s">
        <v>328</v>
      </c>
      <c r="M6" s="62" t="s">
        <v>329</v>
      </c>
      <c r="O6" s="24" t="s">
        <v>335</v>
      </c>
      <c r="P6" s="90">
        <v>23</v>
      </c>
      <c r="Q6" s="90">
        <v>21</v>
      </c>
      <c r="R6" s="90">
        <v>44</v>
      </c>
    </row>
    <row r="7" spans="2:18" x14ac:dyDescent="0.25">
      <c r="B7" s="62" t="s">
        <v>330</v>
      </c>
      <c r="C7" s="63">
        <v>0</v>
      </c>
      <c r="D7" s="63">
        <v>389</v>
      </c>
      <c r="E7" s="64">
        <v>19</v>
      </c>
      <c r="F7" s="62">
        <v>119</v>
      </c>
      <c r="G7" s="62" t="s">
        <v>321</v>
      </c>
      <c r="H7" s="62" t="s">
        <v>322</v>
      </c>
      <c r="I7" s="64">
        <v>38</v>
      </c>
      <c r="J7" s="62" t="s">
        <v>323</v>
      </c>
      <c r="K7" s="64">
        <v>4</v>
      </c>
      <c r="L7" s="62" t="s">
        <v>331</v>
      </c>
      <c r="M7" s="62" t="s">
        <v>329</v>
      </c>
      <c r="O7" s="24" t="s">
        <v>332</v>
      </c>
      <c r="P7" s="90">
        <v>14</v>
      </c>
      <c r="Q7" s="90">
        <v>9</v>
      </c>
      <c r="R7" s="90">
        <v>23</v>
      </c>
    </row>
    <row r="8" spans="2:18" x14ac:dyDescent="0.25">
      <c r="B8" s="62" t="s">
        <v>326</v>
      </c>
      <c r="C8" s="63">
        <v>638</v>
      </c>
      <c r="D8" s="63">
        <v>347</v>
      </c>
      <c r="E8" s="64">
        <v>13</v>
      </c>
      <c r="F8" s="62">
        <v>14</v>
      </c>
      <c r="G8" s="62" t="s">
        <v>321</v>
      </c>
      <c r="H8" s="62" t="s">
        <v>322</v>
      </c>
      <c r="I8" s="64">
        <v>36</v>
      </c>
      <c r="J8" s="62" t="s">
        <v>323</v>
      </c>
      <c r="K8" s="64">
        <v>2</v>
      </c>
      <c r="L8" s="62" t="s">
        <v>324</v>
      </c>
      <c r="M8" s="62" t="s">
        <v>329</v>
      </c>
      <c r="O8" s="24" t="s">
        <v>326</v>
      </c>
      <c r="P8" s="90">
        <v>43</v>
      </c>
      <c r="Q8" s="90">
        <v>42</v>
      </c>
      <c r="R8" s="90">
        <v>85</v>
      </c>
    </row>
    <row r="9" spans="2:18" x14ac:dyDescent="0.25">
      <c r="B9" s="62" t="s">
        <v>332</v>
      </c>
      <c r="C9" s="63">
        <v>963</v>
      </c>
      <c r="D9" s="63">
        <v>4754</v>
      </c>
      <c r="E9" s="64">
        <v>40</v>
      </c>
      <c r="F9" s="62">
        <v>45</v>
      </c>
      <c r="G9" s="62" t="s">
        <v>321</v>
      </c>
      <c r="H9" s="62" t="s">
        <v>322</v>
      </c>
      <c r="I9" s="64">
        <v>31</v>
      </c>
      <c r="J9" s="62" t="s">
        <v>333</v>
      </c>
      <c r="K9" s="64">
        <v>3</v>
      </c>
      <c r="L9" s="62" t="s">
        <v>328</v>
      </c>
      <c r="M9" s="62" t="s">
        <v>325</v>
      </c>
      <c r="O9" s="24" t="s">
        <v>342</v>
      </c>
      <c r="P9" s="90">
        <v>3</v>
      </c>
      <c r="Q9" s="90">
        <v>1</v>
      </c>
      <c r="R9" s="90">
        <v>4</v>
      </c>
    </row>
    <row r="10" spans="2:18" x14ac:dyDescent="0.25">
      <c r="B10" s="62" t="s">
        <v>326</v>
      </c>
      <c r="C10" s="63">
        <v>2827</v>
      </c>
      <c r="D10" s="63">
        <v>0</v>
      </c>
      <c r="E10" s="64">
        <v>11</v>
      </c>
      <c r="F10" s="62">
        <v>13</v>
      </c>
      <c r="G10" s="62" t="s">
        <v>321</v>
      </c>
      <c r="H10" s="62" t="s">
        <v>334</v>
      </c>
      <c r="I10" s="64">
        <v>25</v>
      </c>
      <c r="J10" s="62" t="s">
        <v>323</v>
      </c>
      <c r="K10" s="64">
        <v>1</v>
      </c>
      <c r="L10" s="62" t="s">
        <v>328</v>
      </c>
      <c r="M10" s="62" t="s">
        <v>325</v>
      </c>
      <c r="O10" s="24" t="s">
        <v>330</v>
      </c>
      <c r="P10" s="90">
        <v>65</v>
      </c>
      <c r="Q10" s="90">
        <v>39</v>
      </c>
      <c r="R10" s="90">
        <v>104</v>
      </c>
    </row>
    <row r="11" spans="2:18" x14ac:dyDescent="0.25">
      <c r="B11" s="62" t="s">
        <v>330</v>
      </c>
      <c r="C11" s="63">
        <v>0</v>
      </c>
      <c r="D11" s="63">
        <v>229</v>
      </c>
      <c r="E11" s="64">
        <v>13</v>
      </c>
      <c r="F11" s="62">
        <v>16</v>
      </c>
      <c r="G11" s="62" t="s">
        <v>321</v>
      </c>
      <c r="H11" s="62" t="s">
        <v>334</v>
      </c>
      <c r="I11" s="64">
        <v>26</v>
      </c>
      <c r="J11" s="62" t="s">
        <v>323</v>
      </c>
      <c r="K11" s="64">
        <v>3</v>
      </c>
      <c r="L11" s="62" t="s">
        <v>324</v>
      </c>
      <c r="M11" s="62" t="s">
        <v>325</v>
      </c>
      <c r="O11" s="24" t="s">
        <v>339</v>
      </c>
      <c r="P11" s="90">
        <v>4</v>
      </c>
      <c r="Q11" s="90">
        <v>2</v>
      </c>
      <c r="R11" s="90">
        <v>6</v>
      </c>
    </row>
    <row r="12" spans="2:18" x14ac:dyDescent="0.25">
      <c r="B12" s="62" t="s">
        <v>335</v>
      </c>
      <c r="C12" s="63">
        <v>0</v>
      </c>
      <c r="D12" s="63">
        <v>533</v>
      </c>
      <c r="E12" s="64">
        <v>14</v>
      </c>
      <c r="F12" s="62">
        <v>2</v>
      </c>
      <c r="G12" s="62" t="s">
        <v>321</v>
      </c>
      <c r="H12" s="62" t="s">
        <v>322</v>
      </c>
      <c r="I12" s="64">
        <v>27</v>
      </c>
      <c r="J12" s="62" t="s">
        <v>323</v>
      </c>
      <c r="K12" s="64">
        <v>1</v>
      </c>
      <c r="L12" s="62" t="s">
        <v>324</v>
      </c>
      <c r="M12" s="62" t="s">
        <v>325</v>
      </c>
      <c r="O12" s="24" t="s">
        <v>338</v>
      </c>
      <c r="P12" s="90">
        <v>4</v>
      </c>
      <c r="Q12" s="90">
        <v>8</v>
      </c>
      <c r="R12" s="90">
        <v>12</v>
      </c>
    </row>
    <row r="13" spans="2:18" x14ac:dyDescent="0.25">
      <c r="B13" s="62" t="s">
        <v>320</v>
      </c>
      <c r="C13" s="63">
        <v>6509</v>
      </c>
      <c r="D13" s="63">
        <v>493</v>
      </c>
      <c r="E13" s="64">
        <v>37</v>
      </c>
      <c r="F13" s="62">
        <v>9</v>
      </c>
      <c r="G13" s="62" t="s">
        <v>321</v>
      </c>
      <c r="H13" s="62" t="s">
        <v>322</v>
      </c>
      <c r="I13" s="64">
        <v>25</v>
      </c>
      <c r="J13" s="62" t="s">
        <v>323</v>
      </c>
      <c r="K13" s="64">
        <v>2</v>
      </c>
      <c r="L13" s="62" t="s">
        <v>328</v>
      </c>
      <c r="M13" s="62" t="s">
        <v>329</v>
      </c>
      <c r="O13" s="24" t="s">
        <v>341</v>
      </c>
      <c r="P13" s="90">
        <v>1</v>
      </c>
      <c r="Q13" s="90">
        <v>1</v>
      </c>
      <c r="R13" s="90">
        <v>2</v>
      </c>
    </row>
    <row r="14" spans="2:18" x14ac:dyDescent="0.25">
      <c r="B14" s="62" t="s">
        <v>320</v>
      </c>
      <c r="C14" s="63">
        <v>966</v>
      </c>
      <c r="D14" s="63">
        <v>0</v>
      </c>
      <c r="E14" s="64">
        <v>25</v>
      </c>
      <c r="F14" s="62">
        <v>4</v>
      </c>
      <c r="G14" s="62" t="s">
        <v>336</v>
      </c>
      <c r="H14" s="62" t="s">
        <v>327</v>
      </c>
      <c r="I14" s="64">
        <v>43</v>
      </c>
      <c r="J14" s="62" t="s">
        <v>323</v>
      </c>
      <c r="K14" s="64">
        <v>1</v>
      </c>
      <c r="L14" s="62" t="s">
        <v>328</v>
      </c>
      <c r="M14" s="62" t="s">
        <v>329</v>
      </c>
      <c r="O14" s="24" t="s">
        <v>320</v>
      </c>
      <c r="P14" s="90">
        <v>42</v>
      </c>
      <c r="Q14" s="90">
        <v>63</v>
      </c>
      <c r="R14" s="90">
        <v>105</v>
      </c>
    </row>
    <row r="15" spans="2:18" x14ac:dyDescent="0.25">
      <c r="B15" s="62" t="s">
        <v>335</v>
      </c>
      <c r="C15" s="63">
        <v>0</v>
      </c>
      <c r="D15" s="63">
        <v>989</v>
      </c>
      <c r="E15" s="64">
        <v>49</v>
      </c>
      <c r="F15" s="62">
        <v>0</v>
      </c>
      <c r="G15" s="62" t="s">
        <v>321</v>
      </c>
      <c r="H15" s="62" t="s">
        <v>322</v>
      </c>
      <c r="I15" s="64">
        <v>32</v>
      </c>
      <c r="J15" s="62" t="s">
        <v>333</v>
      </c>
      <c r="K15" s="64">
        <v>2</v>
      </c>
      <c r="L15" s="62" t="s">
        <v>331</v>
      </c>
      <c r="M15" s="62" t="s">
        <v>329</v>
      </c>
      <c r="O15" s="24" t="s">
        <v>337</v>
      </c>
      <c r="P15" s="90">
        <v>12</v>
      </c>
      <c r="Q15" s="90">
        <v>28</v>
      </c>
      <c r="R15" s="90">
        <v>40</v>
      </c>
    </row>
    <row r="16" spans="2:18" x14ac:dyDescent="0.25">
      <c r="B16" s="62" t="s">
        <v>330</v>
      </c>
      <c r="C16" s="63">
        <v>0</v>
      </c>
      <c r="D16" s="63">
        <v>3305</v>
      </c>
      <c r="E16" s="64">
        <v>11</v>
      </c>
      <c r="F16" s="62">
        <v>15</v>
      </c>
      <c r="G16" s="62" t="s">
        <v>321</v>
      </c>
      <c r="H16" s="62" t="s">
        <v>322</v>
      </c>
      <c r="I16" s="64">
        <v>34</v>
      </c>
      <c r="J16" s="62" t="s">
        <v>333</v>
      </c>
      <c r="K16" s="64">
        <v>2</v>
      </c>
      <c r="L16" s="62" t="s">
        <v>324</v>
      </c>
      <c r="M16" s="62" t="s">
        <v>325</v>
      </c>
      <c r="O16" s="24" t="s">
        <v>923</v>
      </c>
      <c r="P16" s="90">
        <v>211</v>
      </c>
      <c r="Q16" s="90">
        <v>214</v>
      </c>
      <c r="R16" s="90">
        <v>425</v>
      </c>
    </row>
    <row r="17" spans="2:13" x14ac:dyDescent="0.25">
      <c r="B17" s="62" t="s">
        <v>335</v>
      </c>
      <c r="C17" s="63">
        <v>322</v>
      </c>
      <c r="D17" s="63">
        <v>578</v>
      </c>
      <c r="E17" s="64">
        <v>10</v>
      </c>
      <c r="F17" s="62">
        <v>14</v>
      </c>
      <c r="G17" s="62" t="s">
        <v>321</v>
      </c>
      <c r="H17" s="62" t="s">
        <v>334</v>
      </c>
      <c r="I17" s="64">
        <v>26</v>
      </c>
      <c r="J17" s="62" t="s">
        <v>323</v>
      </c>
      <c r="K17" s="64">
        <v>1</v>
      </c>
      <c r="L17" s="62" t="s">
        <v>328</v>
      </c>
      <c r="M17" s="62" t="s">
        <v>325</v>
      </c>
    </row>
    <row r="18" spans="2:13" x14ac:dyDescent="0.25">
      <c r="B18" s="62" t="s">
        <v>330</v>
      </c>
      <c r="C18" s="63">
        <v>0</v>
      </c>
      <c r="D18" s="63">
        <v>821</v>
      </c>
      <c r="E18" s="64">
        <v>25</v>
      </c>
      <c r="F18" s="62">
        <v>63</v>
      </c>
      <c r="G18" s="62" t="s">
        <v>321</v>
      </c>
      <c r="H18" s="62" t="s">
        <v>322</v>
      </c>
      <c r="I18" s="64">
        <v>44</v>
      </c>
      <c r="J18" s="62" t="s">
        <v>323</v>
      </c>
      <c r="K18" s="64">
        <v>1</v>
      </c>
      <c r="L18" s="62" t="s">
        <v>328</v>
      </c>
      <c r="M18" s="62" t="s">
        <v>329</v>
      </c>
    </row>
    <row r="19" spans="2:13" x14ac:dyDescent="0.25">
      <c r="B19" s="62" t="s">
        <v>330</v>
      </c>
      <c r="C19" s="63">
        <v>396</v>
      </c>
      <c r="D19" s="63">
        <v>228</v>
      </c>
      <c r="E19" s="64">
        <v>13</v>
      </c>
      <c r="F19" s="62">
        <v>26</v>
      </c>
      <c r="G19" s="62" t="s">
        <v>321</v>
      </c>
      <c r="H19" s="62" t="s">
        <v>322</v>
      </c>
      <c r="I19" s="64">
        <v>46</v>
      </c>
      <c r="J19" s="62" t="s">
        <v>323</v>
      </c>
      <c r="K19" s="64">
        <v>3</v>
      </c>
      <c r="L19" s="62" t="s">
        <v>324</v>
      </c>
      <c r="M19" s="62" t="s">
        <v>325</v>
      </c>
    </row>
    <row r="20" spans="2:13" x14ac:dyDescent="0.25">
      <c r="B20" s="62" t="s">
        <v>337</v>
      </c>
      <c r="C20" s="63">
        <v>0</v>
      </c>
      <c r="D20" s="63">
        <v>129</v>
      </c>
      <c r="E20" s="64">
        <v>31</v>
      </c>
      <c r="F20" s="62">
        <v>8</v>
      </c>
      <c r="G20" s="62" t="s">
        <v>321</v>
      </c>
      <c r="H20" s="62" t="s">
        <v>327</v>
      </c>
      <c r="I20" s="64">
        <v>39</v>
      </c>
      <c r="J20" s="62" t="s">
        <v>323</v>
      </c>
      <c r="K20" s="64">
        <v>4</v>
      </c>
      <c r="L20" s="62" t="s">
        <v>331</v>
      </c>
      <c r="M20" s="62" t="s">
        <v>325</v>
      </c>
    </row>
    <row r="21" spans="2:13" x14ac:dyDescent="0.25">
      <c r="B21" s="62" t="s">
        <v>326</v>
      </c>
      <c r="C21" s="63">
        <v>652</v>
      </c>
      <c r="D21" s="63">
        <v>732</v>
      </c>
      <c r="E21" s="64">
        <v>49</v>
      </c>
      <c r="F21" s="62">
        <v>4</v>
      </c>
      <c r="G21" s="62" t="s">
        <v>336</v>
      </c>
      <c r="H21" s="62" t="s">
        <v>327</v>
      </c>
      <c r="I21" s="64">
        <v>25</v>
      </c>
      <c r="J21" s="62" t="s">
        <v>323</v>
      </c>
      <c r="K21" s="64">
        <v>2</v>
      </c>
      <c r="L21" s="62" t="s">
        <v>328</v>
      </c>
      <c r="M21" s="62" t="s">
        <v>329</v>
      </c>
    </row>
    <row r="22" spans="2:13" x14ac:dyDescent="0.25">
      <c r="B22" s="62" t="s">
        <v>330</v>
      </c>
      <c r="C22" s="63">
        <v>708</v>
      </c>
      <c r="D22" s="63">
        <v>683</v>
      </c>
      <c r="E22" s="64">
        <v>13</v>
      </c>
      <c r="F22" s="62">
        <v>33</v>
      </c>
      <c r="G22" s="62" t="s">
        <v>321</v>
      </c>
      <c r="H22" s="62" t="s">
        <v>322</v>
      </c>
      <c r="I22" s="64">
        <v>31</v>
      </c>
      <c r="J22" s="62" t="s">
        <v>323</v>
      </c>
      <c r="K22" s="64">
        <v>2</v>
      </c>
      <c r="L22" s="62" t="s">
        <v>328</v>
      </c>
      <c r="M22" s="62" t="s">
        <v>325</v>
      </c>
    </row>
    <row r="23" spans="2:13" x14ac:dyDescent="0.25">
      <c r="B23" s="62" t="s">
        <v>338</v>
      </c>
      <c r="C23" s="63">
        <v>207</v>
      </c>
      <c r="D23" s="63">
        <v>0</v>
      </c>
      <c r="E23" s="64">
        <v>28</v>
      </c>
      <c r="F23" s="62">
        <v>116</v>
      </c>
      <c r="G23" s="62" t="s">
        <v>321</v>
      </c>
      <c r="H23" s="62" t="s">
        <v>322</v>
      </c>
      <c r="I23" s="64">
        <v>47</v>
      </c>
      <c r="J23" s="62" t="s">
        <v>323</v>
      </c>
      <c r="K23" s="64">
        <v>4</v>
      </c>
      <c r="L23" s="62" t="s">
        <v>328</v>
      </c>
      <c r="M23" s="62" t="s">
        <v>325</v>
      </c>
    </row>
    <row r="24" spans="2:13" x14ac:dyDescent="0.25">
      <c r="B24" s="62" t="s">
        <v>332</v>
      </c>
      <c r="C24" s="63">
        <v>287</v>
      </c>
      <c r="D24" s="63">
        <v>12348</v>
      </c>
      <c r="E24" s="64">
        <v>7</v>
      </c>
      <c r="F24" s="62">
        <v>2</v>
      </c>
      <c r="G24" s="62" t="s">
        <v>336</v>
      </c>
      <c r="H24" s="62" t="s">
        <v>327</v>
      </c>
      <c r="I24" s="64">
        <v>23</v>
      </c>
      <c r="J24" s="62" t="s">
        <v>333</v>
      </c>
      <c r="K24" s="64">
        <v>2</v>
      </c>
      <c r="L24" s="62" t="s">
        <v>328</v>
      </c>
      <c r="M24" s="62" t="s">
        <v>329</v>
      </c>
    </row>
    <row r="25" spans="2:13" x14ac:dyDescent="0.25">
      <c r="B25" s="62" t="s">
        <v>326</v>
      </c>
      <c r="C25" s="63">
        <v>0</v>
      </c>
      <c r="D25" s="63">
        <v>17545</v>
      </c>
      <c r="E25" s="64">
        <v>34</v>
      </c>
      <c r="F25" s="62">
        <v>16</v>
      </c>
      <c r="G25" s="62" t="s">
        <v>336</v>
      </c>
      <c r="H25" s="62" t="s">
        <v>327</v>
      </c>
      <c r="I25" s="64">
        <v>22</v>
      </c>
      <c r="J25" s="62" t="s">
        <v>323</v>
      </c>
      <c r="K25" s="64">
        <v>4</v>
      </c>
      <c r="L25" s="62" t="s">
        <v>328</v>
      </c>
      <c r="M25" s="62" t="s">
        <v>329</v>
      </c>
    </row>
    <row r="26" spans="2:13" x14ac:dyDescent="0.25">
      <c r="B26" s="62" t="s">
        <v>326</v>
      </c>
      <c r="C26" s="63">
        <v>101</v>
      </c>
      <c r="D26" s="63">
        <v>3871</v>
      </c>
      <c r="E26" s="64">
        <v>13</v>
      </c>
      <c r="F26" s="62">
        <v>5</v>
      </c>
      <c r="G26" s="62" t="s">
        <v>336</v>
      </c>
      <c r="H26" s="62" t="s">
        <v>327</v>
      </c>
      <c r="I26" s="64">
        <v>26</v>
      </c>
      <c r="J26" s="62" t="s">
        <v>333</v>
      </c>
      <c r="K26" s="64">
        <v>4</v>
      </c>
      <c r="L26" s="62" t="s">
        <v>328</v>
      </c>
      <c r="M26" s="62" t="s">
        <v>329</v>
      </c>
    </row>
    <row r="27" spans="2:13" x14ac:dyDescent="0.25">
      <c r="B27" s="62" t="s">
        <v>326</v>
      </c>
      <c r="C27" s="63">
        <v>0</v>
      </c>
      <c r="D27" s="63">
        <v>0</v>
      </c>
      <c r="E27" s="64">
        <v>25</v>
      </c>
      <c r="F27" s="62">
        <v>23</v>
      </c>
      <c r="G27" s="62" t="s">
        <v>321</v>
      </c>
      <c r="H27" s="62" t="s">
        <v>334</v>
      </c>
      <c r="I27" s="64">
        <v>19</v>
      </c>
      <c r="J27" s="62" t="s">
        <v>323</v>
      </c>
      <c r="K27" s="64">
        <v>4</v>
      </c>
      <c r="L27" s="62" t="s">
        <v>328</v>
      </c>
      <c r="M27" s="62" t="s">
        <v>329</v>
      </c>
    </row>
    <row r="28" spans="2:13" x14ac:dyDescent="0.25">
      <c r="B28" s="62" t="s">
        <v>326</v>
      </c>
      <c r="C28" s="63">
        <v>0</v>
      </c>
      <c r="D28" s="63">
        <v>485</v>
      </c>
      <c r="E28" s="64">
        <v>37</v>
      </c>
      <c r="F28" s="62">
        <v>23</v>
      </c>
      <c r="G28" s="62" t="s">
        <v>336</v>
      </c>
      <c r="H28" s="62" t="s">
        <v>327</v>
      </c>
      <c r="I28" s="64">
        <v>27</v>
      </c>
      <c r="J28" s="62" t="s">
        <v>323</v>
      </c>
      <c r="K28" s="64">
        <v>2</v>
      </c>
      <c r="L28" s="62" t="s">
        <v>331</v>
      </c>
      <c r="M28" s="62" t="s">
        <v>329</v>
      </c>
    </row>
    <row r="29" spans="2:13" x14ac:dyDescent="0.25">
      <c r="B29" s="62" t="s">
        <v>330</v>
      </c>
      <c r="C29" s="63">
        <v>0</v>
      </c>
      <c r="D29" s="63">
        <v>10723</v>
      </c>
      <c r="E29" s="64">
        <v>11</v>
      </c>
      <c r="F29" s="62">
        <v>15</v>
      </c>
      <c r="G29" s="62" t="s">
        <v>321</v>
      </c>
      <c r="H29" s="62" t="s">
        <v>322</v>
      </c>
      <c r="I29" s="64">
        <v>39</v>
      </c>
      <c r="J29" s="62" t="s">
        <v>333</v>
      </c>
      <c r="K29" s="64">
        <v>2</v>
      </c>
      <c r="L29" s="62" t="s">
        <v>324</v>
      </c>
      <c r="M29" s="62" t="s">
        <v>325</v>
      </c>
    </row>
    <row r="30" spans="2:13" x14ac:dyDescent="0.25">
      <c r="B30" s="62" t="s">
        <v>335</v>
      </c>
      <c r="C30" s="63">
        <v>141</v>
      </c>
      <c r="D30" s="63">
        <v>245</v>
      </c>
      <c r="E30" s="64">
        <v>22</v>
      </c>
      <c r="F30" s="62">
        <v>33</v>
      </c>
      <c r="G30" s="62" t="s">
        <v>321</v>
      </c>
      <c r="H30" s="62" t="s">
        <v>322</v>
      </c>
      <c r="I30" s="64">
        <v>26</v>
      </c>
      <c r="J30" s="62" t="s">
        <v>323</v>
      </c>
      <c r="K30" s="64">
        <v>3</v>
      </c>
      <c r="L30" s="62" t="s">
        <v>328</v>
      </c>
      <c r="M30" s="62" t="s">
        <v>325</v>
      </c>
    </row>
    <row r="31" spans="2:13" x14ac:dyDescent="0.25">
      <c r="B31" s="62" t="s">
        <v>337</v>
      </c>
      <c r="C31" s="63">
        <v>0</v>
      </c>
      <c r="D31" s="63">
        <v>0</v>
      </c>
      <c r="E31" s="64">
        <v>19</v>
      </c>
      <c r="F31" s="62">
        <v>58</v>
      </c>
      <c r="G31" s="62" t="s">
        <v>321</v>
      </c>
      <c r="H31" s="62" t="s">
        <v>322</v>
      </c>
      <c r="I31" s="64">
        <v>50</v>
      </c>
      <c r="J31" s="62" t="s">
        <v>339</v>
      </c>
      <c r="K31" s="64">
        <v>4</v>
      </c>
      <c r="L31" s="62" t="s">
        <v>328</v>
      </c>
      <c r="M31" s="62" t="s">
        <v>329</v>
      </c>
    </row>
    <row r="32" spans="2:13" x14ac:dyDescent="0.25">
      <c r="B32" s="62" t="s">
        <v>337</v>
      </c>
      <c r="C32" s="63">
        <v>2484</v>
      </c>
      <c r="D32" s="63">
        <v>0</v>
      </c>
      <c r="E32" s="64">
        <v>49</v>
      </c>
      <c r="F32" s="62">
        <v>46</v>
      </c>
      <c r="G32" s="62" t="s">
        <v>321</v>
      </c>
      <c r="H32" s="62" t="s">
        <v>322</v>
      </c>
      <c r="I32" s="64">
        <v>34</v>
      </c>
      <c r="J32" s="62" t="s">
        <v>339</v>
      </c>
      <c r="K32" s="64">
        <v>1</v>
      </c>
      <c r="L32" s="62" t="s">
        <v>328</v>
      </c>
      <c r="M32" s="62" t="s">
        <v>325</v>
      </c>
    </row>
    <row r="33" spans="2:13" x14ac:dyDescent="0.25">
      <c r="B33" s="62" t="s">
        <v>320</v>
      </c>
      <c r="C33" s="63">
        <v>237</v>
      </c>
      <c r="D33" s="63">
        <v>236</v>
      </c>
      <c r="E33" s="64">
        <v>37</v>
      </c>
      <c r="F33" s="62">
        <v>24</v>
      </c>
      <c r="G33" s="62" t="s">
        <v>321</v>
      </c>
      <c r="H33" s="62" t="s">
        <v>322</v>
      </c>
      <c r="I33" s="64">
        <v>23</v>
      </c>
      <c r="J33" s="62" t="s">
        <v>333</v>
      </c>
      <c r="K33" s="64">
        <v>4</v>
      </c>
      <c r="L33" s="62" t="s">
        <v>328</v>
      </c>
      <c r="M33" s="62" t="s">
        <v>325</v>
      </c>
    </row>
    <row r="34" spans="2:13" x14ac:dyDescent="0.25">
      <c r="B34" s="62" t="s">
        <v>320</v>
      </c>
      <c r="C34" s="63">
        <v>0</v>
      </c>
      <c r="D34" s="63">
        <v>485</v>
      </c>
      <c r="E34" s="64">
        <v>19</v>
      </c>
      <c r="F34" s="62">
        <v>12</v>
      </c>
      <c r="G34" s="62" t="s">
        <v>321</v>
      </c>
      <c r="H34" s="62" t="s">
        <v>322</v>
      </c>
      <c r="I34" s="64">
        <v>23</v>
      </c>
      <c r="J34" s="62" t="s">
        <v>323</v>
      </c>
      <c r="K34" s="64">
        <v>2</v>
      </c>
      <c r="L34" s="62" t="s">
        <v>328</v>
      </c>
      <c r="M34" s="62" t="s">
        <v>325</v>
      </c>
    </row>
    <row r="35" spans="2:13" x14ac:dyDescent="0.25">
      <c r="B35" s="62" t="s">
        <v>332</v>
      </c>
      <c r="C35" s="63">
        <v>335</v>
      </c>
      <c r="D35" s="63">
        <v>1708</v>
      </c>
      <c r="E35" s="64">
        <v>37</v>
      </c>
      <c r="F35" s="62">
        <v>7</v>
      </c>
      <c r="G35" s="62" t="s">
        <v>321</v>
      </c>
      <c r="H35" s="62" t="s">
        <v>322</v>
      </c>
      <c r="I35" s="64">
        <v>46</v>
      </c>
      <c r="J35" s="62" t="s">
        <v>339</v>
      </c>
      <c r="K35" s="64">
        <v>4</v>
      </c>
      <c r="L35" s="62" t="s">
        <v>328</v>
      </c>
      <c r="M35" s="62" t="s">
        <v>329</v>
      </c>
    </row>
    <row r="36" spans="2:13" x14ac:dyDescent="0.25">
      <c r="B36" s="62" t="s">
        <v>320</v>
      </c>
      <c r="C36" s="63">
        <v>3565</v>
      </c>
      <c r="D36" s="63">
        <v>0</v>
      </c>
      <c r="E36" s="64">
        <v>31</v>
      </c>
      <c r="F36" s="62">
        <v>32</v>
      </c>
      <c r="G36" s="62" t="s">
        <v>321</v>
      </c>
      <c r="H36" s="62" t="s">
        <v>322</v>
      </c>
      <c r="I36" s="64">
        <v>35</v>
      </c>
      <c r="J36" s="62" t="s">
        <v>323</v>
      </c>
      <c r="K36" s="64">
        <v>3</v>
      </c>
      <c r="L36" s="62" t="s">
        <v>328</v>
      </c>
      <c r="M36" s="62" t="s">
        <v>325</v>
      </c>
    </row>
    <row r="37" spans="2:13" x14ac:dyDescent="0.25">
      <c r="B37" s="62" t="s">
        <v>320</v>
      </c>
      <c r="C37" s="63">
        <v>0</v>
      </c>
      <c r="D37" s="63">
        <v>407</v>
      </c>
      <c r="E37" s="64">
        <v>13</v>
      </c>
      <c r="F37" s="62">
        <v>2</v>
      </c>
      <c r="G37" s="62" t="s">
        <v>336</v>
      </c>
      <c r="H37" s="62" t="s">
        <v>327</v>
      </c>
      <c r="I37" s="64">
        <v>28</v>
      </c>
      <c r="J37" s="62" t="s">
        <v>323</v>
      </c>
      <c r="K37" s="64">
        <v>2</v>
      </c>
      <c r="L37" s="62" t="s">
        <v>328</v>
      </c>
      <c r="M37" s="62" t="s">
        <v>325</v>
      </c>
    </row>
    <row r="38" spans="2:13" x14ac:dyDescent="0.25">
      <c r="B38" s="62" t="s">
        <v>335</v>
      </c>
      <c r="C38" s="63">
        <v>16647</v>
      </c>
      <c r="D38" s="63">
        <v>895</v>
      </c>
      <c r="E38" s="64">
        <v>16</v>
      </c>
      <c r="F38" s="62">
        <v>34</v>
      </c>
      <c r="G38" s="62" t="s">
        <v>321</v>
      </c>
      <c r="H38" s="62" t="s">
        <v>322</v>
      </c>
      <c r="I38" s="64">
        <v>25</v>
      </c>
      <c r="J38" s="62" t="s">
        <v>333</v>
      </c>
      <c r="K38" s="64">
        <v>4</v>
      </c>
      <c r="L38" s="62" t="s">
        <v>328</v>
      </c>
      <c r="M38" s="62" t="s">
        <v>325</v>
      </c>
    </row>
    <row r="39" spans="2:13" x14ac:dyDescent="0.25">
      <c r="B39" s="62" t="s">
        <v>335</v>
      </c>
      <c r="C39" s="63">
        <v>0</v>
      </c>
      <c r="D39" s="63">
        <v>150</v>
      </c>
      <c r="E39" s="64">
        <v>49</v>
      </c>
      <c r="F39" s="62">
        <v>46</v>
      </c>
      <c r="G39" s="62" t="s">
        <v>336</v>
      </c>
      <c r="H39" s="62" t="s">
        <v>327</v>
      </c>
      <c r="I39" s="64">
        <v>36</v>
      </c>
      <c r="J39" s="62" t="s">
        <v>333</v>
      </c>
      <c r="K39" s="64">
        <v>4</v>
      </c>
      <c r="L39" s="62" t="s">
        <v>328</v>
      </c>
      <c r="M39" s="62" t="s">
        <v>329</v>
      </c>
    </row>
    <row r="40" spans="2:13" x14ac:dyDescent="0.25">
      <c r="B40" s="62" t="s">
        <v>320</v>
      </c>
      <c r="C40" s="63">
        <v>0</v>
      </c>
      <c r="D40" s="63">
        <v>490</v>
      </c>
      <c r="E40" s="64">
        <v>5</v>
      </c>
      <c r="F40" s="62">
        <v>41</v>
      </c>
      <c r="G40" s="62" t="s">
        <v>321</v>
      </c>
      <c r="H40" s="62" t="s">
        <v>322</v>
      </c>
      <c r="I40" s="64">
        <v>41</v>
      </c>
      <c r="J40" s="62" t="s">
        <v>323</v>
      </c>
      <c r="K40" s="64">
        <v>1</v>
      </c>
      <c r="L40" s="62" t="s">
        <v>324</v>
      </c>
      <c r="M40" s="62" t="s">
        <v>325</v>
      </c>
    </row>
    <row r="41" spans="2:13" x14ac:dyDescent="0.25">
      <c r="B41" s="62" t="s">
        <v>326</v>
      </c>
      <c r="C41" s="63">
        <v>0</v>
      </c>
      <c r="D41" s="63">
        <v>162</v>
      </c>
      <c r="E41" s="64">
        <v>25</v>
      </c>
      <c r="F41" s="62">
        <v>1</v>
      </c>
      <c r="G41" s="62" t="s">
        <v>321</v>
      </c>
      <c r="H41" s="62" t="s">
        <v>327</v>
      </c>
      <c r="I41" s="64">
        <v>54</v>
      </c>
      <c r="J41" s="62" t="s">
        <v>323</v>
      </c>
      <c r="K41" s="64">
        <v>1</v>
      </c>
      <c r="L41" s="62" t="s">
        <v>328</v>
      </c>
      <c r="M41" s="62" t="s">
        <v>329</v>
      </c>
    </row>
    <row r="42" spans="2:13" x14ac:dyDescent="0.25">
      <c r="B42" s="62" t="s">
        <v>320</v>
      </c>
      <c r="C42" s="63">
        <v>940</v>
      </c>
      <c r="D42" s="63">
        <v>715</v>
      </c>
      <c r="E42" s="64">
        <v>9</v>
      </c>
      <c r="F42" s="62">
        <v>40</v>
      </c>
      <c r="G42" s="62" t="s">
        <v>336</v>
      </c>
      <c r="H42" s="62" t="s">
        <v>327</v>
      </c>
      <c r="I42" s="64">
        <v>43</v>
      </c>
      <c r="J42" s="62" t="s">
        <v>323</v>
      </c>
      <c r="K42" s="64">
        <v>2</v>
      </c>
      <c r="L42" s="62" t="s">
        <v>324</v>
      </c>
      <c r="M42" s="62" t="s">
        <v>325</v>
      </c>
    </row>
    <row r="43" spans="2:13" x14ac:dyDescent="0.25">
      <c r="B43" s="62" t="s">
        <v>320</v>
      </c>
      <c r="C43" s="63">
        <v>0</v>
      </c>
      <c r="D43" s="63">
        <v>323</v>
      </c>
      <c r="E43" s="64">
        <v>49</v>
      </c>
      <c r="F43" s="62">
        <v>42</v>
      </c>
      <c r="G43" s="62" t="s">
        <v>321</v>
      </c>
      <c r="H43" s="62" t="s">
        <v>334</v>
      </c>
      <c r="I43" s="64">
        <v>33</v>
      </c>
      <c r="J43" s="62" t="s">
        <v>323</v>
      </c>
      <c r="K43" s="64">
        <v>1</v>
      </c>
      <c r="L43" s="62" t="s">
        <v>328</v>
      </c>
      <c r="M43" s="62" t="s">
        <v>329</v>
      </c>
    </row>
    <row r="44" spans="2:13" x14ac:dyDescent="0.25">
      <c r="B44" s="62" t="s">
        <v>330</v>
      </c>
      <c r="C44" s="63">
        <v>0</v>
      </c>
      <c r="D44" s="63">
        <v>128</v>
      </c>
      <c r="E44" s="64">
        <v>13</v>
      </c>
      <c r="F44" s="62">
        <v>74</v>
      </c>
      <c r="G44" s="62" t="s">
        <v>321</v>
      </c>
      <c r="H44" s="62" t="s">
        <v>322</v>
      </c>
      <c r="I44" s="64">
        <v>34</v>
      </c>
      <c r="J44" s="62" t="s">
        <v>323</v>
      </c>
      <c r="K44" s="64">
        <v>3</v>
      </c>
      <c r="L44" s="62" t="s">
        <v>328</v>
      </c>
      <c r="M44" s="62" t="s">
        <v>329</v>
      </c>
    </row>
    <row r="45" spans="2:13" x14ac:dyDescent="0.25">
      <c r="B45" s="62" t="s">
        <v>339</v>
      </c>
      <c r="C45" s="63">
        <v>218</v>
      </c>
      <c r="D45" s="63">
        <v>0</v>
      </c>
      <c r="E45" s="64">
        <v>49</v>
      </c>
      <c r="F45" s="62">
        <v>0</v>
      </c>
      <c r="G45" s="62" t="s">
        <v>321</v>
      </c>
      <c r="H45" s="62" t="s">
        <v>322</v>
      </c>
      <c r="I45" s="64">
        <v>39</v>
      </c>
      <c r="J45" s="62" t="s">
        <v>339</v>
      </c>
      <c r="K45" s="64">
        <v>4</v>
      </c>
      <c r="L45" s="62" t="s">
        <v>340</v>
      </c>
      <c r="M45" s="62" t="s">
        <v>325</v>
      </c>
    </row>
    <row r="46" spans="2:13" x14ac:dyDescent="0.25">
      <c r="B46" s="62" t="s">
        <v>337</v>
      </c>
      <c r="C46" s="63">
        <v>0</v>
      </c>
      <c r="D46" s="63">
        <v>109</v>
      </c>
      <c r="E46" s="64">
        <v>25</v>
      </c>
      <c r="F46" s="62">
        <v>26</v>
      </c>
      <c r="G46" s="62" t="s">
        <v>321</v>
      </c>
      <c r="H46" s="62" t="s">
        <v>322</v>
      </c>
      <c r="I46" s="64">
        <v>34</v>
      </c>
      <c r="J46" s="62" t="s">
        <v>323</v>
      </c>
      <c r="K46" s="64">
        <v>3</v>
      </c>
      <c r="L46" s="62" t="s">
        <v>324</v>
      </c>
      <c r="M46" s="62" t="s">
        <v>325</v>
      </c>
    </row>
    <row r="47" spans="2:13" x14ac:dyDescent="0.25">
      <c r="B47" s="62" t="s">
        <v>320</v>
      </c>
      <c r="C47" s="63">
        <v>16935</v>
      </c>
      <c r="D47" s="63">
        <v>189</v>
      </c>
      <c r="E47" s="64">
        <v>37</v>
      </c>
      <c r="F47" s="62">
        <v>60</v>
      </c>
      <c r="G47" s="62" t="s">
        <v>321</v>
      </c>
      <c r="H47" s="62" t="s">
        <v>322</v>
      </c>
      <c r="I47" s="64">
        <v>30</v>
      </c>
      <c r="J47" s="62" t="s">
        <v>323</v>
      </c>
      <c r="K47" s="64">
        <v>2</v>
      </c>
      <c r="L47" s="62" t="s">
        <v>328</v>
      </c>
      <c r="M47" s="62" t="s">
        <v>325</v>
      </c>
    </row>
    <row r="48" spans="2:13" x14ac:dyDescent="0.25">
      <c r="B48" s="62" t="s">
        <v>326</v>
      </c>
      <c r="C48" s="63">
        <v>664</v>
      </c>
      <c r="D48" s="63">
        <v>537</v>
      </c>
      <c r="E48" s="64">
        <v>31</v>
      </c>
      <c r="F48" s="62">
        <v>33</v>
      </c>
      <c r="G48" s="62" t="s">
        <v>321</v>
      </c>
      <c r="H48" s="62" t="s">
        <v>322</v>
      </c>
      <c r="I48" s="64">
        <v>48</v>
      </c>
      <c r="J48" s="62" t="s">
        <v>323</v>
      </c>
      <c r="K48" s="64">
        <v>2</v>
      </c>
      <c r="L48" s="62" t="s">
        <v>328</v>
      </c>
      <c r="M48" s="62" t="s">
        <v>329</v>
      </c>
    </row>
    <row r="49" spans="2:13" x14ac:dyDescent="0.25">
      <c r="B49" s="62" t="s">
        <v>326</v>
      </c>
      <c r="C49" s="63">
        <v>150</v>
      </c>
      <c r="D49" s="63">
        <v>6520</v>
      </c>
      <c r="E49" s="64">
        <v>12</v>
      </c>
      <c r="F49" s="62">
        <v>1</v>
      </c>
      <c r="G49" s="62" t="s">
        <v>336</v>
      </c>
      <c r="H49" s="62" t="s">
        <v>327</v>
      </c>
      <c r="I49" s="64">
        <v>19</v>
      </c>
      <c r="J49" s="62" t="s">
        <v>323</v>
      </c>
      <c r="K49" s="64">
        <v>1</v>
      </c>
      <c r="L49" s="62" t="s">
        <v>328</v>
      </c>
      <c r="M49" s="62" t="s">
        <v>325</v>
      </c>
    </row>
    <row r="50" spans="2:13" x14ac:dyDescent="0.25">
      <c r="B50" s="62" t="s">
        <v>320</v>
      </c>
      <c r="C50" s="63">
        <v>0</v>
      </c>
      <c r="D50" s="63">
        <v>138</v>
      </c>
      <c r="E50" s="64">
        <v>7</v>
      </c>
      <c r="F50" s="62">
        <v>119</v>
      </c>
      <c r="G50" s="62" t="s">
        <v>321</v>
      </c>
      <c r="H50" s="62" t="s">
        <v>334</v>
      </c>
      <c r="I50" s="64">
        <v>29</v>
      </c>
      <c r="J50" s="62" t="s">
        <v>333</v>
      </c>
      <c r="K50" s="64">
        <v>2</v>
      </c>
      <c r="L50" s="62" t="s">
        <v>328</v>
      </c>
      <c r="M50" s="62" t="s">
        <v>325</v>
      </c>
    </row>
    <row r="51" spans="2:13" x14ac:dyDescent="0.25">
      <c r="B51" s="62" t="s">
        <v>326</v>
      </c>
      <c r="C51" s="63">
        <v>216</v>
      </c>
      <c r="D51" s="63">
        <v>0</v>
      </c>
      <c r="E51" s="64">
        <v>19</v>
      </c>
      <c r="F51" s="62">
        <v>3</v>
      </c>
      <c r="G51" s="62" t="s">
        <v>336</v>
      </c>
      <c r="H51" s="62" t="s">
        <v>327</v>
      </c>
      <c r="I51" s="64">
        <v>26</v>
      </c>
      <c r="J51" s="62" t="s">
        <v>333</v>
      </c>
      <c r="K51" s="64">
        <v>3</v>
      </c>
      <c r="L51" s="62" t="s">
        <v>328</v>
      </c>
      <c r="M51" s="62" t="s">
        <v>329</v>
      </c>
    </row>
    <row r="52" spans="2:13" x14ac:dyDescent="0.25">
      <c r="B52" s="62" t="s">
        <v>330</v>
      </c>
      <c r="C52" s="63">
        <v>0</v>
      </c>
      <c r="D52" s="63">
        <v>660</v>
      </c>
      <c r="E52" s="64">
        <v>17</v>
      </c>
      <c r="F52" s="62">
        <v>75</v>
      </c>
      <c r="G52" s="62" t="s">
        <v>321</v>
      </c>
      <c r="H52" s="62" t="s">
        <v>322</v>
      </c>
      <c r="I52" s="64">
        <v>42</v>
      </c>
      <c r="J52" s="62" t="s">
        <v>333</v>
      </c>
      <c r="K52" s="64">
        <v>4</v>
      </c>
      <c r="L52" s="62" t="s">
        <v>328</v>
      </c>
      <c r="M52" s="62" t="s">
        <v>329</v>
      </c>
    </row>
    <row r="53" spans="2:13" x14ac:dyDescent="0.25">
      <c r="B53" s="62" t="s">
        <v>335</v>
      </c>
      <c r="C53" s="63">
        <v>0</v>
      </c>
      <c r="D53" s="63">
        <v>724</v>
      </c>
      <c r="E53" s="64">
        <v>25</v>
      </c>
      <c r="F53" s="62">
        <v>8</v>
      </c>
      <c r="G53" s="62" t="s">
        <v>321</v>
      </c>
      <c r="H53" s="62" t="s">
        <v>322</v>
      </c>
      <c r="I53" s="64">
        <v>30</v>
      </c>
      <c r="J53" s="62" t="s">
        <v>333</v>
      </c>
      <c r="K53" s="64">
        <v>2</v>
      </c>
      <c r="L53" s="62" t="s">
        <v>328</v>
      </c>
      <c r="M53" s="62" t="s">
        <v>329</v>
      </c>
    </row>
    <row r="54" spans="2:13" x14ac:dyDescent="0.25">
      <c r="B54" s="62" t="s">
        <v>320</v>
      </c>
      <c r="C54" s="63">
        <v>0</v>
      </c>
      <c r="D54" s="63">
        <v>897</v>
      </c>
      <c r="E54" s="64">
        <v>19</v>
      </c>
      <c r="F54" s="62">
        <v>5</v>
      </c>
      <c r="G54" s="62" t="s">
        <v>321</v>
      </c>
      <c r="H54" s="62" t="s">
        <v>334</v>
      </c>
      <c r="I54" s="64">
        <v>38</v>
      </c>
      <c r="J54" s="62" t="s">
        <v>323</v>
      </c>
      <c r="K54" s="64">
        <v>4</v>
      </c>
      <c r="L54" s="62" t="s">
        <v>328</v>
      </c>
      <c r="M54" s="62" t="s">
        <v>325</v>
      </c>
    </row>
    <row r="55" spans="2:13" x14ac:dyDescent="0.25">
      <c r="B55" s="62" t="s">
        <v>320</v>
      </c>
      <c r="C55" s="63">
        <v>265</v>
      </c>
      <c r="D55" s="63">
        <v>947</v>
      </c>
      <c r="E55" s="64">
        <v>25</v>
      </c>
      <c r="F55" s="62">
        <v>5</v>
      </c>
      <c r="G55" s="62" t="s">
        <v>321</v>
      </c>
      <c r="H55" s="62" t="s">
        <v>334</v>
      </c>
      <c r="I55" s="64">
        <v>21</v>
      </c>
      <c r="J55" s="62" t="s">
        <v>323</v>
      </c>
      <c r="K55" s="64">
        <v>1</v>
      </c>
      <c r="L55" s="62" t="s">
        <v>328</v>
      </c>
      <c r="M55" s="62" t="s">
        <v>329</v>
      </c>
    </row>
    <row r="56" spans="2:13" x14ac:dyDescent="0.25">
      <c r="B56" s="62" t="s">
        <v>326</v>
      </c>
      <c r="C56" s="63">
        <v>4256</v>
      </c>
      <c r="D56" s="63">
        <v>0</v>
      </c>
      <c r="E56" s="64">
        <v>16</v>
      </c>
      <c r="F56" s="62">
        <v>36</v>
      </c>
      <c r="G56" s="62" t="s">
        <v>336</v>
      </c>
      <c r="H56" s="62" t="s">
        <v>327</v>
      </c>
      <c r="I56" s="64">
        <v>32</v>
      </c>
      <c r="J56" s="62" t="s">
        <v>333</v>
      </c>
      <c r="K56" s="64">
        <v>4</v>
      </c>
      <c r="L56" s="62" t="s">
        <v>324</v>
      </c>
      <c r="M56" s="62" t="s">
        <v>325</v>
      </c>
    </row>
    <row r="57" spans="2:13" x14ac:dyDescent="0.25">
      <c r="B57" s="62" t="s">
        <v>335</v>
      </c>
      <c r="C57" s="63">
        <v>870</v>
      </c>
      <c r="D57" s="63">
        <v>917</v>
      </c>
      <c r="E57" s="64">
        <v>28</v>
      </c>
      <c r="F57" s="62">
        <v>6</v>
      </c>
      <c r="G57" s="62" t="s">
        <v>321</v>
      </c>
      <c r="H57" s="62" t="s">
        <v>322</v>
      </c>
      <c r="I57" s="64">
        <v>35</v>
      </c>
      <c r="J57" s="62" t="s">
        <v>323</v>
      </c>
      <c r="K57" s="64">
        <v>2</v>
      </c>
      <c r="L57" s="62" t="s">
        <v>328</v>
      </c>
      <c r="M57" s="62" t="s">
        <v>329</v>
      </c>
    </row>
    <row r="58" spans="2:13" x14ac:dyDescent="0.25">
      <c r="B58" s="62" t="s">
        <v>330</v>
      </c>
      <c r="C58" s="63">
        <v>162</v>
      </c>
      <c r="D58" s="63">
        <v>595</v>
      </c>
      <c r="E58" s="64">
        <v>22</v>
      </c>
      <c r="F58" s="62">
        <v>10</v>
      </c>
      <c r="G58" s="62" t="s">
        <v>321</v>
      </c>
      <c r="H58" s="62" t="s">
        <v>327</v>
      </c>
      <c r="I58" s="64">
        <v>46</v>
      </c>
      <c r="J58" s="62" t="s">
        <v>323</v>
      </c>
      <c r="K58" s="64">
        <v>4</v>
      </c>
      <c r="L58" s="62" t="s">
        <v>328</v>
      </c>
      <c r="M58" s="62" t="s">
        <v>325</v>
      </c>
    </row>
    <row r="59" spans="2:13" x14ac:dyDescent="0.25">
      <c r="B59" s="62" t="s">
        <v>337</v>
      </c>
      <c r="C59" s="63">
        <v>0</v>
      </c>
      <c r="D59" s="63">
        <v>789</v>
      </c>
      <c r="E59" s="64">
        <v>25</v>
      </c>
      <c r="F59" s="62">
        <v>28</v>
      </c>
      <c r="G59" s="62" t="s">
        <v>321</v>
      </c>
      <c r="H59" s="62" t="s">
        <v>322</v>
      </c>
      <c r="I59" s="64">
        <v>37</v>
      </c>
      <c r="J59" s="62" t="s">
        <v>323</v>
      </c>
      <c r="K59" s="64">
        <v>3</v>
      </c>
      <c r="L59" s="62" t="s">
        <v>331</v>
      </c>
      <c r="M59" s="62" t="s">
        <v>325</v>
      </c>
    </row>
    <row r="60" spans="2:13" x14ac:dyDescent="0.25">
      <c r="B60" s="62" t="s">
        <v>332</v>
      </c>
      <c r="C60" s="63">
        <v>0</v>
      </c>
      <c r="D60" s="63">
        <v>0</v>
      </c>
      <c r="E60" s="64">
        <v>37</v>
      </c>
      <c r="F60" s="62">
        <v>114</v>
      </c>
      <c r="G60" s="62" t="s">
        <v>321</v>
      </c>
      <c r="H60" s="62" t="s">
        <v>322</v>
      </c>
      <c r="I60" s="64">
        <v>39</v>
      </c>
      <c r="J60" s="62" t="s">
        <v>323</v>
      </c>
      <c r="K60" s="64">
        <v>4</v>
      </c>
      <c r="L60" s="62" t="s">
        <v>331</v>
      </c>
      <c r="M60" s="62" t="s">
        <v>329</v>
      </c>
    </row>
    <row r="61" spans="2:13" x14ac:dyDescent="0.25">
      <c r="B61" s="62" t="s">
        <v>326</v>
      </c>
      <c r="C61" s="63">
        <v>0</v>
      </c>
      <c r="D61" s="63">
        <v>746</v>
      </c>
      <c r="E61" s="64">
        <v>13</v>
      </c>
      <c r="F61" s="62">
        <v>16</v>
      </c>
      <c r="G61" s="62" t="s">
        <v>336</v>
      </c>
      <c r="H61" s="62" t="s">
        <v>327</v>
      </c>
      <c r="I61" s="64">
        <v>29</v>
      </c>
      <c r="J61" s="62" t="s">
        <v>323</v>
      </c>
      <c r="K61" s="64">
        <v>3</v>
      </c>
      <c r="L61" s="62" t="s">
        <v>328</v>
      </c>
      <c r="M61" s="62" t="s">
        <v>325</v>
      </c>
    </row>
    <row r="62" spans="2:13" x14ac:dyDescent="0.25">
      <c r="B62" s="62" t="s">
        <v>330</v>
      </c>
      <c r="C62" s="63">
        <v>461</v>
      </c>
      <c r="D62" s="63">
        <v>140</v>
      </c>
      <c r="E62" s="64">
        <v>19</v>
      </c>
      <c r="F62" s="62">
        <v>32</v>
      </c>
      <c r="G62" s="62" t="s">
        <v>321</v>
      </c>
      <c r="H62" s="62" t="s">
        <v>322</v>
      </c>
      <c r="I62" s="64">
        <v>27</v>
      </c>
      <c r="J62" s="62" t="s">
        <v>333</v>
      </c>
      <c r="K62" s="64">
        <v>3</v>
      </c>
      <c r="L62" s="62" t="s">
        <v>324</v>
      </c>
      <c r="M62" s="62" t="s">
        <v>325</v>
      </c>
    </row>
    <row r="63" spans="2:13" x14ac:dyDescent="0.25">
      <c r="B63" s="62" t="s">
        <v>330</v>
      </c>
      <c r="C63" s="63">
        <v>0</v>
      </c>
      <c r="D63" s="63">
        <v>659</v>
      </c>
      <c r="E63" s="64">
        <v>19</v>
      </c>
      <c r="F63" s="62">
        <v>5</v>
      </c>
      <c r="G63" s="62" t="s">
        <v>336</v>
      </c>
      <c r="H63" s="62" t="s">
        <v>327</v>
      </c>
      <c r="I63" s="64">
        <v>22</v>
      </c>
      <c r="J63" s="62" t="s">
        <v>333</v>
      </c>
      <c r="K63" s="64">
        <v>3</v>
      </c>
      <c r="L63" s="62" t="s">
        <v>328</v>
      </c>
      <c r="M63" s="62" t="s">
        <v>329</v>
      </c>
    </row>
    <row r="64" spans="2:13" x14ac:dyDescent="0.25">
      <c r="B64" s="62" t="s">
        <v>326</v>
      </c>
      <c r="C64" s="63">
        <v>0</v>
      </c>
      <c r="D64" s="63">
        <v>717</v>
      </c>
      <c r="E64" s="64">
        <v>37</v>
      </c>
      <c r="F64" s="62">
        <v>60</v>
      </c>
      <c r="G64" s="62" t="s">
        <v>321</v>
      </c>
      <c r="H64" s="62" t="s">
        <v>322</v>
      </c>
      <c r="I64" s="64">
        <v>40</v>
      </c>
      <c r="J64" s="62" t="s">
        <v>323</v>
      </c>
      <c r="K64" s="64">
        <v>2</v>
      </c>
      <c r="L64" s="62" t="s">
        <v>328</v>
      </c>
      <c r="M64" s="62" t="s">
        <v>329</v>
      </c>
    </row>
    <row r="65" spans="2:13" x14ac:dyDescent="0.25">
      <c r="B65" s="62" t="s">
        <v>330</v>
      </c>
      <c r="C65" s="63">
        <v>0</v>
      </c>
      <c r="D65" s="63">
        <v>667</v>
      </c>
      <c r="E65" s="64">
        <v>29</v>
      </c>
      <c r="F65" s="62">
        <v>10</v>
      </c>
      <c r="G65" s="62" t="s">
        <v>321</v>
      </c>
      <c r="H65" s="62" t="s">
        <v>322</v>
      </c>
      <c r="I65" s="64">
        <v>44</v>
      </c>
      <c r="J65" s="62" t="s">
        <v>323</v>
      </c>
      <c r="K65" s="64">
        <v>2</v>
      </c>
      <c r="L65" s="62" t="s">
        <v>324</v>
      </c>
      <c r="M65" s="62" t="s">
        <v>329</v>
      </c>
    </row>
    <row r="66" spans="2:13" x14ac:dyDescent="0.25">
      <c r="B66" s="62" t="s">
        <v>330</v>
      </c>
      <c r="C66" s="63">
        <v>580</v>
      </c>
      <c r="D66" s="63">
        <v>0</v>
      </c>
      <c r="E66" s="64">
        <v>11</v>
      </c>
      <c r="F66" s="62">
        <v>8</v>
      </c>
      <c r="G66" s="62" t="s">
        <v>321</v>
      </c>
      <c r="H66" s="62" t="s">
        <v>322</v>
      </c>
      <c r="I66" s="64">
        <v>26</v>
      </c>
      <c r="J66" s="62" t="s">
        <v>323</v>
      </c>
      <c r="K66" s="64">
        <v>4</v>
      </c>
      <c r="L66" s="62" t="s">
        <v>324</v>
      </c>
      <c r="M66" s="62" t="s">
        <v>329</v>
      </c>
    </row>
    <row r="67" spans="2:13" x14ac:dyDescent="0.25">
      <c r="B67" s="62" t="s">
        <v>320</v>
      </c>
      <c r="C67" s="63">
        <v>0</v>
      </c>
      <c r="D67" s="63">
        <v>763</v>
      </c>
      <c r="E67" s="64">
        <v>13</v>
      </c>
      <c r="F67" s="62">
        <v>46</v>
      </c>
      <c r="G67" s="62" t="s">
        <v>336</v>
      </c>
      <c r="H67" s="62" t="s">
        <v>327</v>
      </c>
      <c r="I67" s="64">
        <v>57</v>
      </c>
      <c r="J67" s="62" t="s">
        <v>323</v>
      </c>
      <c r="K67" s="64">
        <v>3</v>
      </c>
      <c r="L67" s="62" t="s">
        <v>324</v>
      </c>
      <c r="M67" s="62" t="s">
        <v>325</v>
      </c>
    </row>
    <row r="68" spans="2:13" x14ac:dyDescent="0.25">
      <c r="B68" s="62" t="s">
        <v>330</v>
      </c>
      <c r="C68" s="63">
        <v>0</v>
      </c>
      <c r="D68" s="63">
        <v>1366</v>
      </c>
      <c r="E68" s="64">
        <v>19</v>
      </c>
      <c r="F68" s="62">
        <v>17</v>
      </c>
      <c r="G68" s="62" t="s">
        <v>321</v>
      </c>
      <c r="H68" s="62" t="s">
        <v>322</v>
      </c>
      <c r="I68" s="64">
        <v>34</v>
      </c>
      <c r="J68" s="62" t="s">
        <v>323</v>
      </c>
      <c r="K68" s="64">
        <v>4</v>
      </c>
      <c r="L68" s="62" t="s">
        <v>324</v>
      </c>
      <c r="M68" s="62" t="s">
        <v>325</v>
      </c>
    </row>
    <row r="69" spans="2:13" x14ac:dyDescent="0.25">
      <c r="B69" s="62" t="s">
        <v>320</v>
      </c>
      <c r="C69" s="63">
        <v>0</v>
      </c>
      <c r="D69" s="63">
        <v>552</v>
      </c>
      <c r="E69" s="64">
        <v>25</v>
      </c>
      <c r="F69" s="62">
        <v>4</v>
      </c>
      <c r="G69" s="62" t="s">
        <v>321</v>
      </c>
      <c r="H69" s="62" t="s">
        <v>334</v>
      </c>
      <c r="I69" s="64">
        <v>47</v>
      </c>
      <c r="J69" s="62" t="s">
        <v>323</v>
      </c>
      <c r="K69" s="64">
        <v>4</v>
      </c>
      <c r="L69" s="62" t="s">
        <v>328</v>
      </c>
      <c r="M69" s="62" t="s">
        <v>329</v>
      </c>
    </row>
    <row r="70" spans="2:13" x14ac:dyDescent="0.25">
      <c r="B70" s="62" t="s">
        <v>320</v>
      </c>
      <c r="C70" s="63">
        <v>0</v>
      </c>
      <c r="D70" s="63">
        <v>14643</v>
      </c>
      <c r="E70" s="64">
        <v>16</v>
      </c>
      <c r="F70" s="62">
        <v>115</v>
      </c>
      <c r="G70" s="62" t="s">
        <v>321</v>
      </c>
      <c r="H70" s="62" t="s">
        <v>322</v>
      </c>
      <c r="I70" s="64">
        <v>46</v>
      </c>
      <c r="J70" s="62" t="s">
        <v>323</v>
      </c>
      <c r="K70" s="64">
        <v>3</v>
      </c>
      <c r="L70" s="62" t="s">
        <v>328</v>
      </c>
      <c r="M70" s="62" t="s">
        <v>325</v>
      </c>
    </row>
    <row r="71" spans="2:13" x14ac:dyDescent="0.25">
      <c r="B71" s="62" t="s">
        <v>335</v>
      </c>
      <c r="C71" s="63">
        <v>758</v>
      </c>
      <c r="D71" s="63">
        <v>2665</v>
      </c>
      <c r="E71" s="64">
        <v>13</v>
      </c>
      <c r="F71" s="62">
        <v>31</v>
      </c>
      <c r="G71" s="62" t="s">
        <v>321</v>
      </c>
      <c r="H71" s="62" t="s">
        <v>322</v>
      </c>
      <c r="I71" s="64">
        <v>38</v>
      </c>
      <c r="J71" s="62" t="s">
        <v>323</v>
      </c>
      <c r="K71" s="64">
        <v>4</v>
      </c>
      <c r="L71" s="62" t="s">
        <v>324</v>
      </c>
      <c r="M71" s="62" t="s">
        <v>325</v>
      </c>
    </row>
    <row r="72" spans="2:13" x14ac:dyDescent="0.25">
      <c r="B72" s="62" t="s">
        <v>337</v>
      </c>
      <c r="C72" s="63">
        <v>399</v>
      </c>
      <c r="D72" s="63">
        <v>0</v>
      </c>
      <c r="E72" s="64">
        <v>31</v>
      </c>
      <c r="F72" s="62">
        <v>0</v>
      </c>
      <c r="G72" s="62" t="s">
        <v>336</v>
      </c>
      <c r="H72" s="62" t="s">
        <v>327</v>
      </c>
      <c r="I72" s="64">
        <v>52</v>
      </c>
      <c r="J72" s="62" t="s">
        <v>323</v>
      </c>
      <c r="K72" s="64">
        <v>1</v>
      </c>
      <c r="L72" s="62" t="s">
        <v>331</v>
      </c>
      <c r="M72" s="62" t="s">
        <v>329</v>
      </c>
    </row>
    <row r="73" spans="2:13" x14ac:dyDescent="0.25">
      <c r="B73" s="62" t="s">
        <v>326</v>
      </c>
      <c r="C73" s="63">
        <v>513</v>
      </c>
      <c r="D73" s="63">
        <v>442</v>
      </c>
      <c r="E73" s="64">
        <v>7</v>
      </c>
      <c r="F73" s="62">
        <v>0</v>
      </c>
      <c r="G73" s="62" t="s">
        <v>321</v>
      </c>
      <c r="H73" s="62" t="s">
        <v>322</v>
      </c>
      <c r="I73" s="64">
        <v>34</v>
      </c>
      <c r="J73" s="62" t="s">
        <v>323</v>
      </c>
      <c r="K73" s="64">
        <v>1</v>
      </c>
      <c r="L73" s="62" t="s">
        <v>331</v>
      </c>
      <c r="M73" s="62" t="s">
        <v>325</v>
      </c>
    </row>
    <row r="74" spans="2:13" x14ac:dyDescent="0.25">
      <c r="B74" s="62" t="s">
        <v>326</v>
      </c>
      <c r="C74" s="63">
        <v>0</v>
      </c>
      <c r="D74" s="63">
        <v>8357</v>
      </c>
      <c r="E74" s="64">
        <v>25</v>
      </c>
      <c r="F74" s="62">
        <v>5</v>
      </c>
      <c r="G74" s="62" t="s">
        <v>321</v>
      </c>
      <c r="H74" s="62" t="s">
        <v>322</v>
      </c>
      <c r="I74" s="64">
        <v>29</v>
      </c>
      <c r="J74" s="62" t="s">
        <v>339</v>
      </c>
      <c r="K74" s="64">
        <v>4</v>
      </c>
      <c r="L74" s="62" t="s">
        <v>328</v>
      </c>
      <c r="M74" s="62" t="s">
        <v>329</v>
      </c>
    </row>
    <row r="75" spans="2:13" x14ac:dyDescent="0.25">
      <c r="B75" s="62" t="s">
        <v>330</v>
      </c>
      <c r="C75" s="63">
        <v>0</v>
      </c>
      <c r="D75" s="63">
        <v>0</v>
      </c>
      <c r="E75" s="64">
        <v>22</v>
      </c>
      <c r="F75" s="62">
        <v>9</v>
      </c>
      <c r="G75" s="62" t="s">
        <v>321</v>
      </c>
      <c r="H75" s="62" t="s">
        <v>322</v>
      </c>
      <c r="I75" s="64">
        <v>39</v>
      </c>
      <c r="J75" s="62" t="s">
        <v>323</v>
      </c>
      <c r="K75" s="64">
        <v>2</v>
      </c>
      <c r="L75" s="62" t="s">
        <v>324</v>
      </c>
      <c r="M75" s="62" t="s">
        <v>329</v>
      </c>
    </row>
    <row r="76" spans="2:13" x14ac:dyDescent="0.25">
      <c r="B76" s="62" t="s">
        <v>320</v>
      </c>
      <c r="C76" s="63">
        <v>565</v>
      </c>
      <c r="D76" s="63">
        <v>863</v>
      </c>
      <c r="E76" s="64">
        <v>10</v>
      </c>
      <c r="F76" s="62">
        <v>81</v>
      </c>
      <c r="G76" s="62" t="s">
        <v>321</v>
      </c>
      <c r="H76" s="62" t="s">
        <v>322</v>
      </c>
      <c r="I76" s="64">
        <v>36</v>
      </c>
      <c r="J76" s="62" t="s">
        <v>323</v>
      </c>
      <c r="K76" s="64">
        <v>4</v>
      </c>
      <c r="L76" s="62" t="s">
        <v>324</v>
      </c>
      <c r="M76" s="62" t="s">
        <v>325</v>
      </c>
    </row>
    <row r="77" spans="2:13" x14ac:dyDescent="0.25">
      <c r="B77" s="62" t="s">
        <v>335</v>
      </c>
      <c r="C77" s="63">
        <v>0</v>
      </c>
      <c r="D77" s="63">
        <v>322</v>
      </c>
      <c r="E77" s="64">
        <v>28</v>
      </c>
      <c r="F77" s="62">
        <v>28</v>
      </c>
      <c r="G77" s="62" t="s">
        <v>321</v>
      </c>
      <c r="H77" s="62" t="s">
        <v>322</v>
      </c>
      <c r="I77" s="64">
        <v>25</v>
      </c>
      <c r="J77" s="62" t="s">
        <v>323</v>
      </c>
      <c r="K77" s="64">
        <v>4</v>
      </c>
      <c r="L77" s="62" t="s">
        <v>328</v>
      </c>
      <c r="M77" s="62" t="s">
        <v>325</v>
      </c>
    </row>
    <row r="78" spans="2:13" x14ac:dyDescent="0.25">
      <c r="B78" s="62" t="s">
        <v>326</v>
      </c>
      <c r="C78" s="63">
        <v>0</v>
      </c>
      <c r="D78" s="63">
        <v>800</v>
      </c>
      <c r="E78" s="64">
        <v>13</v>
      </c>
      <c r="F78" s="62">
        <v>69</v>
      </c>
      <c r="G78" s="62" t="s">
        <v>321</v>
      </c>
      <c r="H78" s="62" t="s">
        <v>322</v>
      </c>
      <c r="I78" s="64">
        <v>59</v>
      </c>
      <c r="J78" s="62" t="s">
        <v>323</v>
      </c>
      <c r="K78" s="64">
        <v>3</v>
      </c>
      <c r="L78" s="62" t="s">
        <v>328</v>
      </c>
      <c r="M78" s="62" t="s">
        <v>329</v>
      </c>
    </row>
    <row r="79" spans="2:13" x14ac:dyDescent="0.25">
      <c r="B79" s="62" t="s">
        <v>320</v>
      </c>
      <c r="C79" s="63">
        <v>0</v>
      </c>
      <c r="D79" s="63">
        <v>656</v>
      </c>
      <c r="E79" s="64">
        <v>37</v>
      </c>
      <c r="F79" s="62">
        <v>85</v>
      </c>
      <c r="G79" s="62" t="s">
        <v>321</v>
      </c>
      <c r="H79" s="62" t="s">
        <v>322</v>
      </c>
      <c r="I79" s="64">
        <v>27</v>
      </c>
      <c r="J79" s="62" t="s">
        <v>323</v>
      </c>
      <c r="K79" s="64">
        <v>2</v>
      </c>
      <c r="L79" s="62" t="s">
        <v>328</v>
      </c>
      <c r="M79" s="62" t="s">
        <v>325</v>
      </c>
    </row>
    <row r="80" spans="2:13" x14ac:dyDescent="0.25">
      <c r="B80" s="62" t="s">
        <v>330</v>
      </c>
      <c r="C80" s="63">
        <v>166</v>
      </c>
      <c r="D80" s="63">
        <v>922</v>
      </c>
      <c r="E80" s="64">
        <v>13</v>
      </c>
      <c r="F80" s="62">
        <v>2</v>
      </c>
      <c r="G80" s="62" t="s">
        <v>336</v>
      </c>
      <c r="H80" s="62" t="s">
        <v>327</v>
      </c>
      <c r="I80" s="64">
        <v>24</v>
      </c>
      <c r="J80" s="62" t="s">
        <v>333</v>
      </c>
      <c r="K80" s="64">
        <v>1</v>
      </c>
      <c r="L80" s="62" t="s">
        <v>328</v>
      </c>
      <c r="M80" s="62" t="s">
        <v>329</v>
      </c>
    </row>
    <row r="81" spans="2:13" x14ac:dyDescent="0.25">
      <c r="B81" s="62" t="s">
        <v>335</v>
      </c>
      <c r="C81" s="63">
        <v>9783</v>
      </c>
      <c r="D81" s="63">
        <v>885</v>
      </c>
      <c r="E81" s="64">
        <v>13</v>
      </c>
      <c r="F81" s="62">
        <v>3</v>
      </c>
      <c r="G81" s="62" t="s">
        <v>336</v>
      </c>
      <c r="H81" s="62" t="s">
        <v>327</v>
      </c>
      <c r="I81" s="64">
        <v>25</v>
      </c>
      <c r="J81" s="62" t="s">
        <v>323</v>
      </c>
      <c r="K81" s="64">
        <v>1</v>
      </c>
      <c r="L81" s="62" t="s">
        <v>340</v>
      </c>
      <c r="M81" s="62" t="s">
        <v>329</v>
      </c>
    </row>
    <row r="82" spans="2:13" x14ac:dyDescent="0.25">
      <c r="B82" s="62" t="s">
        <v>335</v>
      </c>
      <c r="C82" s="63">
        <v>674</v>
      </c>
      <c r="D82" s="63">
        <v>2886</v>
      </c>
      <c r="E82" s="64">
        <v>49</v>
      </c>
      <c r="F82" s="62">
        <v>32</v>
      </c>
      <c r="G82" s="62" t="s">
        <v>321</v>
      </c>
      <c r="H82" s="62" t="s">
        <v>322</v>
      </c>
      <c r="I82" s="64">
        <v>29</v>
      </c>
      <c r="J82" s="62" t="s">
        <v>323</v>
      </c>
      <c r="K82" s="64">
        <v>2</v>
      </c>
      <c r="L82" s="62" t="s">
        <v>328</v>
      </c>
      <c r="M82" s="62" t="s">
        <v>325</v>
      </c>
    </row>
    <row r="83" spans="2:13" x14ac:dyDescent="0.25">
      <c r="B83" s="62" t="s">
        <v>338</v>
      </c>
      <c r="C83" s="63">
        <v>0</v>
      </c>
      <c r="D83" s="63">
        <v>626</v>
      </c>
      <c r="E83" s="64">
        <v>43</v>
      </c>
      <c r="F83" s="62">
        <v>0</v>
      </c>
      <c r="G83" s="62" t="s">
        <v>321</v>
      </c>
      <c r="H83" s="62" t="s">
        <v>322</v>
      </c>
      <c r="I83" s="64">
        <v>64</v>
      </c>
      <c r="J83" s="62" t="s">
        <v>323</v>
      </c>
      <c r="K83" s="64">
        <v>4</v>
      </c>
      <c r="L83" s="62" t="s">
        <v>340</v>
      </c>
      <c r="M83" s="62" t="s">
        <v>325</v>
      </c>
    </row>
    <row r="84" spans="2:13" x14ac:dyDescent="0.25">
      <c r="B84" s="62" t="s">
        <v>335</v>
      </c>
      <c r="C84" s="63">
        <v>15328</v>
      </c>
      <c r="D84" s="63">
        <v>0</v>
      </c>
      <c r="E84" s="64">
        <v>25</v>
      </c>
      <c r="F84" s="62">
        <v>9</v>
      </c>
      <c r="G84" s="62" t="s">
        <v>321</v>
      </c>
      <c r="H84" s="62" t="s">
        <v>322</v>
      </c>
      <c r="I84" s="64">
        <v>31</v>
      </c>
      <c r="J84" s="62" t="s">
        <v>323</v>
      </c>
      <c r="K84" s="64">
        <v>4</v>
      </c>
      <c r="L84" s="62" t="s">
        <v>328</v>
      </c>
      <c r="M84" s="62" t="s">
        <v>325</v>
      </c>
    </row>
    <row r="85" spans="2:13" x14ac:dyDescent="0.25">
      <c r="B85" s="62" t="s">
        <v>330</v>
      </c>
      <c r="C85" s="63">
        <v>0</v>
      </c>
      <c r="D85" s="63">
        <v>904</v>
      </c>
      <c r="E85" s="64">
        <v>12</v>
      </c>
      <c r="F85" s="62">
        <v>6</v>
      </c>
      <c r="G85" s="62" t="s">
        <v>321</v>
      </c>
      <c r="H85" s="62" t="s">
        <v>322</v>
      </c>
      <c r="I85" s="64">
        <v>38</v>
      </c>
      <c r="J85" s="62" t="s">
        <v>323</v>
      </c>
      <c r="K85" s="64">
        <v>4</v>
      </c>
      <c r="L85" s="62" t="s">
        <v>324</v>
      </c>
      <c r="M85" s="62" t="s">
        <v>325</v>
      </c>
    </row>
    <row r="86" spans="2:13" x14ac:dyDescent="0.25">
      <c r="B86" s="62" t="s">
        <v>332</v>
      </c>
      <c r="C86" s="63">
        <v>713</v>
      </c>
      <c r="D86" s="63">
        <v>784</v>
      </c>
      <c r="E86" s="64">
        <v>61</v>
      </c>
      <c r="F86" s="62">
        <v>17</v>
      </c>
      <c r="G86" s="62" t="s">
        <v>321</v>
      </c>
      <c r="H86" s="62" t="s">
        <v>322</v>
      </c>
      <c r="I86" s="64">
        <v>41</v>
      </c>
      <c r="J86" s="62" t="s">
        <v>339</v>
      </c>
      <c r="K86" s="64">
        <v>4</v>
      </c>
      <c r="L86" s="62" t="s">
        <v>328</v>
      </c>
      <c r="M86" s="62" t="s">
        <v>329</v>
      </c>
    </row>
    <row r="87" spans="2:13" x14ac:dyDescent="0.25">
      <c r="B87" s="62" t="s">
        <v>330</v>
      </c>
      <c r="C87" s="63">
        <v>0</v>
      </c>
      <c r="D87" s="63">
        <v>806</v>
      </c>
      <c r="E87" s="64">
        <v>19</v>
      </c>
      <c r="F87" s="62">
        <v>3</v>
      </c>
      <c r="G87" s="62" t="s">
        <v>336</v>
      </c>
      <c r="H87" s="62" t="s">
        <v>327</v>
      </c>
      <c r="I87" s="64">
        <v>22</v>
      </c>
      <c r="J87" s="62" t="s">
        <v>323</v>
      </c>
      <c r="K87" s="64">
        <v>2</v>
      </c>
      <c r="L87" s="62" t="s">
        <v>324</v>
      </c>
      <c r="M87" s="62" t="s">
        <v>329</v>
      </c>
    </row>
    <row r="88" spans="2:13" x14ac:dyDescent="0.25">
      <c r="B88" s="62" t="s">
        <v>332</v>
      </c>
      <c r="C88" s="63">
        <v>0</v>
      </c>
      <c r="D88" s="63">
        <v>3281</v>
      </c>
      <c r="E88" s="64">
        <v>19</v>
      </c>
      <c r="F88" s="62">
        <v>20</v>
      </c>
      <c r="G88" s="62" t="s">
        <v>336</v>
      </c>
      <c r="H88" s="62" t="s">
        <v>327</v>
      </c>
      <c r="I88" s="64">
        <v>29</v>
      </c>
      <c r="J88" s="62" t="s">
        <v>323</v>
      </c>
      <c r="K88" s="64">
        <v>2</v>
      </c>
      <c r="L88" s="62" t="s">
        <v>328</v>
      </c>
      <c r="M88" s="62" t="s">
        <v>329</v>
      </c>
    </row>
    <row r="89" spans="2:13" x14ac:dyDescent="0.25">
      <c r="B89" s="62" t="s">
        <v>330</v>
      </c>
      <c r="C89" s="63">
        <v>0</v>
      </c>
      <c r="D89" s="63">
        <v>759</v>
      </c>
      <c r="E89" s="64">
        <v>16</v>
      </c>
      <c r="F89" s="62">
        <v>59</v>
      </c>
      <c r="G89" s="62" t="s">
        <v>321</v>
      </c>
      <c r="H89" s="62" t="s">
        <v>322</v>
      </c>
      <c r="I89" s="64">
        <v>32</v>
      </c>
      <c r="J89" s="62" t="s">
        <v>333</v>
      </c>
      <c r="K89" s="64">
        <v>3</v>
      </c>
      <c r="L89" s="62" t="s">
        <v>328</v>
      </c>
      <c r="M89" s="62" t="s">
        <v>329</v>
      </c>
    </row>
    <row r="90" spans="2:13" x14ac:dyDescent="0.25">
      <c r="B90" s="62" t="s">
        <v>320</v>
      </c>
      <c r="C90" s="63">
        <v>0</v>
      </c>
      <c r="D90" s="63">
        <v>680</v>
      </c>
      <c r="E90" s="64">
        <v>25</v>
      </c>
      <c r="F90" s="62">
        <v>3</v>
      </c>
      <c r="G90" s="62" t="s">
        <v>336</v>
      </c>
      <c r="H90" s="62" t="s">
        <v>327</v>
      </c>
      <c r="I90" s="64">
        <v>34</v>
      </c>
      <c r="J90" s="62" t="s">
        <v>323</v>
      </c>
      <c r="K90" s="64">
        <v>4</v>
      </c>
      <c r="L90" s="62" t="s">
        <v>328</v>
      </c>
      <c r="M90" s="62" t="s">
        <v>329</v>
      </c>
    </row>
    <row r="91" spans="2:13" x14ac:dyDescent="0.25">
      <c r="B91" s="62" t="s">
        <v>337</v>
      </c>
      <c r="C91" s="63">
        <v>0</v>
      </c>
      <c r="D91" s="63">
        <v>104</v>
      </c>
      <c r="E91" s="64">
        <v>37</v>
      </c>
      <c r="F91" s="62">
        <v>25</v>
      </c>
      <c r="G91" s="62" t="s">
        <v>321</v>
      </c>
      <c r="H91" s="62" t="s">
        <v>322</v>
      </c>
      <c r="I91" s="64">
        <v>23</v>
      </c>
      <c r="J91" s="62" t="s">
        <v>323</v>
      </c>
      <c r="K91" s="64">
        <v>4</v>
      </c>
      <c r="L91" s="62" t="s">
        <v>328</v>
      </c>
      <c r="M91" s="62" t="s">
        <v>329</v>
      </c>
    </row>
    <row r="92" spans="2:13" x14ac:dyDescent="0.25">
      <c r="B92" s="62" t="s">
        <v>320</v>
      </c>
      <c r="C92" s="63">
        <v>303</v>
      </c>
      <c r="D92" s="63">
        <v>899</v>
      </c>
      <c r="E92" s="64">
        <v>13</v>
      </c>
      <c r="F92" s="62">
        <v>3</v>
      </c>
      <c r="G92" s="62" t="s">
        <v>321</v>
      </c>
      <c r="H92" s="62" t="s">
        <v>322</v>
      </c>
      <c r="I92" s="64">
        <v>21</v>
      </c>
      <c r="J92" s="62" t="s">
        <v>323</v>
      </c>
      <c r="K92" s="64">
        <v>1</v>
      </c>
      <c r="L92" s="62" t="s">
        <v>328</v>
      </c>
      <c r="M92" s="62" t="s">
        <v>329</v>
      </c>
    </row>
    <row r="93" spans="2:13" x14ac:dyDescent="0.25">
      <c r="B93" s="62" t="s">
        <v>320</v>
      </c>
      <c r="C93" s="63">
        <v>900</v>
      </c>
      <c r="D93" s="63">
        <v>1732</v>
      </c>
      <c r="E93" s="64">
        <v>37</v>
      </c>
      <c r="F93" s="62">
        <v>11</v>
      </c>
      <c r="G93" s="62" t="s">
        <v>336</v>
      </c>
      <c r="H93" s="62" t="s">
        <v>327</v>
      </c>
      <c r="I93" s="64">
        <v>49</v>
      </c>
      <c r="J93" s="62" t="s">
        <v>339</v>
      </c>
      <c r="K93" s="64">
        <v>4</v>
      </c>
      <c r="L93" s="62" t="s">
        <v>328</v>
      </c>
      <c r="M93" s="62" t="s">
        <v>329</v>
      </c>
    </row>
    <row r="94" spans="2:13" x14ac:dyDescent="0.25">
      <c r="B94" s="62" t="s">
        <v>326</v>
      </c>
      <c r="C94" s="63">
        <v>0</v>
      </c>
      <c r="D94" s="63">
        <v>706</v>
      </c>
      <c r="E94" s="64">
        <v>31</v>
      </c>
      <c r="F94" s="62">
        <v>14</v>
      </c>
      <c r="G94" s="62" t="s">
        <v>321</v>
      </c>
      <c r="H94" s="62" t="s">
        <v>327</v>
      </c>
      <c r="I94" s="64">
        <v>31</v>
      </c>
      <c r="J94" s="62" t="s">
        <v>323</v>
      </c>
      <c r="K94" s="64">
        <v>2</v>
      </c>
      <c r="L94" s="62" t="s">
        <v>328</v>
      </c>
      <c r="M94" s="62" t="s">
        <v>325</v>
      </c>
    </row>
    <row r="95" spans="2:13" x14ac:dyDescent="0.25">
      <c r="B95" s="62" t="s">
        <v>332</v>
      </c>
      <c r="C95" s="63">
        <v>1257</v>
      </c>
      <c r="D95" s="63">
        <v>0</v>
      </c>
      <c r="E95" s="64">
        <v>10</v>
      </c>
      <c r="F95" s="62">
        <v>65</v>
      </c>
      <c r="G95" s="62" t="s">
        <v>336</v>
      </c>
      <c r="H95" s="62" t="s">
        <v>327</v>
      </c>
      <c r="I95" s="64">
        <v>40</v>
      </c>
      <c r="J95" s="62" t="s">
        <v>333</v>
      </c>
      <c r="K95" s="64">
        <v>4</v>
      </c>
      <c r="L95" s="62" t="s">
        <v>324</v>
      </c>
      <c r="M95" s="62" t="s">
        <v>325</v>
      </c>
    </row>
    <row r="96" spans="2:13" x14ac:dyDescent="0.25">
      <c r="B96" s="62" t="s">
        <v>320</v>
      </c>
      <c r="C96" s="63">
        <v>0</v>
      </c>
      <c r="D96" s="63">
        <v>576</v>
      </c>
      <c r="E96" s="64">
        <v>7</v>
      </c>
      <c r="F96" s="62">
        <v>14</v>
      </c>
      <c r="G96" s="62" t="s">
        <v>336</v>
      </c>
      <c r="H96" s="62" t="s">
        <v>327</v>
      </c>
      <c r="I96" s="64">
        <v>28</v>
      </c>
      <c r="J96" s="62" t="s">
        <v>323</v>
      </c>
      <c r="K96" s="64">
        <v>1</v>
      </c>
      <c r="L96" s="62" t="s">
        <v>328</v>
      </c>
      <c r="M96" s="62" t="s">
        <v>325</v>
      </c>
    </row>
    <row r="97" spans="2:13" x14ac:dyDescent="0.25">
      <c r="B97" s="62" t="s">
        <v>338</v>
      </c>
      <c r="C97" s="63">
        <v>273</v>
      </c>
      <c r="D97" s="63">
        <v>904</v>
      </c>
      <c r="E97" s="64">
        <v>7</v>
      </c>
      <c r="F97" s="62">
        <v>2</v>
      </c>
      <c r="G97" s="62" t="s">
        <v>321</v>
      </c>
      <c r="H97" s="62" t="s">
        <v>334</v>
      </c>
      <c r="I97" s="64">
        <v>21</v>
      </c>
      <c r="J97" s="62" t="s">
        <v>323</v>
      </c>
      <c r="K97" s="64">
        <v>1</v>
      </c>
      <c r="L97" s="62" t="s">
        <v>324</v>
      </c>
      <c r="M97" s="62" t="s">
        <v>325</v>
      </c>
    </row>
    <row r="98" spans="2:13" x14ac:dyDescent="0.25">
      <c r="B98" s="62" t="s">
        <v>335</v>
      </c>
      <c r="C98" s="63">
        <v>522</v>
      </c>
      <c r="D98" s="63">
        <v>194</v>
      </c>
      <c r="E98" s="64">
        <v>25</v>
      </c>
      <c r="F98" s="62">
        <v>79</v>
      </c>
      <c r="G98" s="62" t="s">
        <v>321</v>
      </c>
      <c r="H98" s="62" t="s">
        <v>327</v>
      </c>
      <c r="I98" s="64">
        <v>30</v>
      </c>
      <c r="J98" s="62" t="s">
        <v>323</v>
      </c>
      <c r="K98" s="64">
        <v>4</v>
      </c>
      <c r="L98" s="62" t="s">
        <v>328</v>
      </c>
      <c r="M98" s="62" t="s">
        <v>329</v>
      </c>
    </row>
    <row r="99" spans="2:13" x14ac:dyDescent="0.25">
      <c r="B99" s="62" t="s">
        <v>320</v>
      </c>
      <c r="C99" s="63">
        <v>0</v>
      </c>
      <c r="D99" s="63">
        <v>710</v>
      </c>
      <c r="E99" s="64">
        <v>25</v>
      </c>
      <c r="F99" s="62">
        <v>1</v>
      </c>
      <c r="G99" s="62" t="s">
        <v>336</v>
      </c>
      <c r="H99" s="62" t="s">
        <v>327</v>
      </c>
      <c r="I99" s="64">
        <v>37</v>
      </c>
      <c r="J99" s="62" t="s">
        <v>323</v>
      </c>
      <c r="K99" s="64">
        <v>3</v>
      </c>
      <c r="L99" s="62" t="s">
        <v>328</v>
      </c>
      <c r="M99" s="62" t="s">
        <v>325</v>
      </c>
    </row>
    <row r="100" spans="2:13" x14ac:dyDescent="0.25">
      <c r="B100" s="62" t="s">
        <v>320</v>
      </c>
      <c r="C100" s="63">
        <v>0</v>
      </c>
      <c r="D100" s="63">
        <v>5564</v>
      </c>
      <c r="E100" s="64">
        <v>25</v>
      </c>
      <c r="F100" s="62">
        <v>93</v>
      </c>
      <c r="G100" s="62" t="s">
        <v>321</v>
      </c>
      <c r="H100" s="62" t="s">
        <v>322</v>
      </c>
      <c r="I100" s="64">
        <v>33</v>
      </c>
      <c r="J100" s="62" t="s">
        <v>323</v>
      </c>
      <c r="K100" s="64">
        <v>2</v>
      </c>
      <c r="L100" s="62" t="s">
        <v>328</v>
      </c>
      <c r="M100" s="62" t="s">
        <v>325</v>
      </c>
    </row>
    <row r="101" spans="2:13" x14ac:dyDescent="0.25">
      <c r="B101" s="62" t="s">
        <v>320</v>
      </c>
      <c r="C101" s="63">
        <v>0</v>
      </c>
      <c r="D101" s="63">
        <v>192</v>
      </c>
      <c r="E101" s="64">
        <v>46</v>
      </c>
      <c r="F101" s="62">
        <v>13</v>
      </c>
      <c r="G101" s="62" t="s">
        <v>321</v>
      </c>
      <c r="H101" s="62" t="s">
        <v>322</v>
      </c>
      <c r="I101" s="64">
        <v>22</v>
      </c>
      <c r="J101" s="62" t="s">
        <v>339</v>
      </c>
      <c r="K101" s="64">
        <v>4</v>
      </c>
      <c r="L101" s="62" t="s">
        <v>328</v>
      </c>
      <c r="M101" s="62" t="s">
        <v>329</v>
      </c>
    </row>
    <row r="102" spans="2:13" x14ac:dyDescent="0.25">
      <c r="B102" s="62" t="s">
        <v>330</v>
      </c>
      <c r="C102" s="63">
        <v>0</v>
      </c>
      <c r="D102" s="63">
        <v>637</v>
      </c>
      <c r="E102" s="64">
        <v>13</v>
      </c>
      <c r="F102" s="62">
        <v>21</v>
      </c>
      <c r="G102" s="62" t="s">
        <v>336</v>
      </c>
      <c r="H102" s="62" t="s">
        <v>327</v>
      </c>
      <c r="I102" s="64">
        <v>23</v>
      </c>
      <c r="J102" s="62" t="s">
        <v>323</v>
      </c>
      <c r="K102" s="64">
        <v>2</v>
      </c>
      <c r="L102" s="62" t="s">
        <v>324</v>
      </c>
      <c r="M102" s="62" t="s">
        <v>329</v>
      </c>
    </row>
    <row r="103" spans="2:13" x14ac:dyDescent="0.25">
      <c r="B103" s="62" t="s">
        <v>320</v>
      </c>
      <c r="C103" s="63">
        <v>514</v>
      </c>
      <c r="D103" s="63">
        <v>405</v>
      </c>
      <c r="E103" s="64">
        <v>49</v>
      </c>
      <c r="F103" s="62">
        <v>13</v>
      </c>
      <c r="G103" s="62" t="s">
        <v>336</v>
      </c>
      <c r="H103" s="62" t="s">
        <v>327</v>
      </c>
      <c r="I103" s="64">
        <v>21</v>
      </c>
      <c r="J103" s="62" t="s">
        <v>323</v>
      </c>
      <c r="K103" s="64">
        <v>2</v>
      </c>
      <c r="L103" s="62" t="s">
        <v>328</v>
      </c>
      <c r="M103" s="62" t="s">
        <v>329</v>
      </c>
    </row>
    <row r="104" spans="2:13" x14ac:dyDescent="0.25">
      <c r="B104" s="62" t="s">
        <v>326</v>
      </c>
      <c r="C104" s="63">
        <v>457</v>
      </c>
      <c r="D104" s="63">
        <v>318</v>
      </c>
      <c r="E104" s="64">
        <v>19</v>
      </c>
      <c r="F104" s="62">
        <v>108</v>
      </c>
      <c r="G104" s="62" t="s">
        <v>321</v>
      </c>
      <c r="H104" s="62" t="s">
        <v>322</v>
      </c>
      <c r="I104" s="64">
        <v>40</v>
      </c>
      <c r="J104" s="62" t="s">
        <v>323</v>
      </c>
      <c r="K104" s="64">
        <v>1</v>
      </c>
      <c r="L104" s="62" t="s">
        <v>328</v>
      </c>
      <c r="M104" s="62" t="s">
        <v>325</v>
      </c>
    </row>
    <row r="105" spans="2:13" x14ac:dyDescent="0.25">
      <c r="B105" s="62" t="s">
        <v>320</v>
      </c>
      <c r="C105" s="63">
        <v>5133</v>
      </c>
      <c r="D105" s="63">
        <v>698</v>
      </c>
      <c r="E105" s="64">
        <v>19</v>
      </c>
      <c r="F105" s="62">
        <v>14</v>
      </c>
      <c r="G105" s="62" t="s">
        <v>321</v>
      </c>
      <c r="H105" s="62" t="s">
        <v>322</v>
      </c>
      <c r="I105" s="64">
        <v>36</v>
      </c>
      <c r="J105" s="62" t="s">
        <v>323</v>
      </c>
      <c r="K105" s="64">
        <v>2</v>
      </c>
      <c r="L105" s="62" t="s">
        <v>328</v>
      </c>
      <c r="M105" s="62" t="s">
        <v>329</v>
      </c>
    </row>
    <row r="106" spans="2:13" x14ac:dyDescent="0.25">
      <c r="B106" s="62" t="s">
        <v>330</v>
      </c>
      <c r="C106" s="63">
        <v>0</v>
      </c>
      <c r="D106" s="63">
        <v>369</v>
      </c>
      <c r="E106" s="64">
        <v>10</v>
      </c>
      <c r="F106" s="62">
        <v>16</v>
      </c>
      <c r="G106" s="62" t="s">
        <v>321</v>
      </c>
      <c r="H106" s="62" t="s">
        <v>322</v>
      </c>
      <c r="I106" s="64">
        <v>29</v>
      </c>
      <c r="J106" s="62" t="s">
        <v>323</v>
      </c>
      <c r="K106" s="64">
        <v>1</v>
      </c>
      <c r="L106" s="62" t="s">
        <v>328</v>
      </c>
      <c r="M106" s="62" t="s">
        <v>325</v>
      </c>
    </row>
    <row r="107" spans="2:13" x14ac:dyDescent="0.25">
      <c r="B107" s="62" t="s">
        <v>341</v>
      </c>
      <c r="C107" s="63">
        <v>644</v>
      </c>
      <c r="D107" s="63">
        <v>0</v>
      </c>
      <c r="E107" s="64">
        <v>13</v>
      </c>
      <c r="F107" s="62">
        <v>88</v>
      </c>
      <c r="G107" s="62" t="s">
        <v>321</v>
      </c>
      <c r="H107" s="62" t="s">
        <v>322</v>
      </c>
      <c r="I107" s="64">
        <v>37</v>
      </c>
      <c r="J107" s="62" t="s">
        <v>323</v>
      </c>
      <c r="K107" s="64">
        <v>4</v>
      </c>
      <c r="L107" s="62" t="s">
        <v>328</v>
      </c>
      <c r="M107" s="62" t="s">
        <v>325</v>
      </c>
    </row>
    <row r="108" spans="2:13" x14ac:dyDescent="0.25">
      <c r="B108" s="62" t="s">
        <v>326</v>
      </c>
      <c r="C108" s="63">
        <v>305</v>
      </c>
      <c r="D108" s="63">
        <v>492</v>
      </c>
      <c r="E108" s="64">
        <v>19</v>
      </c>
      <c r="F108" s="62">
        <v>1</v>
      </c>
      <c r="G108" s="62" t="s">
        <v>336</v>
      </c>
      <c r="H108" s="62" t="s">
        <v>327</v>
      </c>
      <c r="I108" s="64">
        <v>26</v>
      </c>
      <c r="J108" s="62" t="s">
        <v>323</v>
      </c>
      <c r="K108" s="64">
        <v>1</v>
      </c>
      <c r="L108" s="62" t="s">
        <v>328</v>
      </c>
      <c r="M108" s="62" t="s">
        <v>325</v>
      </c>
    </row>
    <row r="109" spans="2:13" x14ac:dyDescent="0.25">
      <c r="B109" s="62" t="s">
        <v>330</v>
      </c>
      <c r="C109" s="63">
        <v>9621</v>
      </c>
      <c r="D109" s="63">
        <v>308</v>
      </c>
      <c r="E109" s="64">
        <v>25</v>
      </c>
      <c r="F109" s="62">
        <v>41</v>
      </c>
      <c r="G109" s="62" t="s">
        <v>321</v>
      </c>
      <c r="H109" s="62" t="s">
        <v>322</v>
      </c>
      <c r="I109" s="64">
        <v>37</v>
      </c>
      <c r="J109" s="62" t="s">
        <v>339</v>
      </c>
      <c r="K109" s="64">
        <v>3</v>
      </c>
      <c r="L109" s="62" t="s">
        <v>328</v>
      </c>
      <c r="M109" s="62" t="s">
        <v>329</v>
      </c>
    </row>
    <row r="110" spans="2:13" x14ac:dyDescent="0.25">
      <c r="B110" s="62" t="s">
        <v>332</v>
      </c>
      <c r="C110" s="63">
        <v>0</v>
      </c>
      <c r="D110" s="63">
        <v>127</v>
      </c>
      <c r="E110" s="64">
        <v>13</v>
      </c>
      <c r="F110" s="62">
        <v>22</v>
      </c>
      <c r="G110" s="62" t="s">
        <v>321</v>
      </c>
      <c r="H110" s="62" t="s">
        <v>322</v>
      </c>
      <c r="I110" s="64">
        <v>39</v>
      </c>
      <c r="J110" s="62" t="s">
        <v>333</v>
      </c>
      <c r="K110" s="64">
        <v>4</v>
      </c>
      <c r="L110" s="62" t="s">
        <v>324</v>
      </c>
      <c r="M110" s="62" t="s">
        <v>329</v>
      </c>
    </row>
    <row r="111" spans="2:13" x14ac:dyDescent="0.25">
      <c r="B111" s="62" t="s">
        <v>335</v>
      </c>
      <c r="C111" s="63">
        <v>0</v>
      </c>
      <c r="D111" s="63">
        <v>565</v>
      </c>
      <c r="E111" s="64">
        <v>19</v>
      </c>
      <c r="F111" s="62">
        <v>14</v>
      </c>
      <c r="G111" s="62" t="s">
        <v>321</v>
      </c>
      <c r="H111" s="62" t="s">
        <v>334</v>
      </c>
      <c r="I111" s="64">
        <v>27</v>
      </c>
      <c r="J111" s="62" t="s">
        <v>323</v>
      </c>
      <c r="K111" s="64">
        <v>2</v>
      </c>
      <c r="L111" s="62" t="s">
        <v>328</v>
      </c>
      <c r="M111" s="62" t="s">
        <v>329</v>
      </c>
    </row>
    <row r="112" spans="2:13" x14ac:dyDescent="0.25">
      <c r="B112" s="62" t="s">
        <v>326</v>
      </c>
      <c r="C112" s="63">
        <v>0</v>
      </c>
      <c r="D112" s="63">
        <v>12632</v>
      </c>
      <c r="E112" s="64">
        <v>16</v>
      </c>
      <c r="F112" s="62">
        <v>9</v>
      </c>
      <c r="G112" s="62" t="s">
        <v>336</v>
      </c>
      <c r="H112" s="62" t="s">
        <v>327</v>
      </c>
      <c r="I112" s="64">
        <v>19</v>
      </c>
      <c r="J112" s="62" t="s">
        <v>333</v>
      </c>
      <c r="K112" s="64">
        <v>4</v>
      </c>
      <c r="L112" s="62" t="s">
        <v>328</v>
      </c>
      <c r="M112" s="62" t="s">
        <v>325</v>
      </c>
    </row>
    <row r="113" spans="2:13" x14ac:dyDescent="0.25">
      <c r="B113" s="62" t="s">
        <v>330</v>
      </c>
      <c r="C113" s="63">
        <v>0</v>
      </c>
      <c r="D113" s="63">
        <v>116</v>
      </c>
      <c r="E113" s="64">
        <v>49</v>
      </c>
      <c r="F113" s="62">
        <v>45</v>
      </c>
      <c r="G113" s="62" t="s">
        <v>321</v>
      </c>
      <c r="H113" s="62" t="s">
        <v>322</v>
      </c>
      <c r="I113" s="64">
        <v>45</v>
      </c>
      <c r="J113" s="62" t="s">
        <v>339</v>
      </c>
      <c r="K113" s="64">
        <v>4</v>
      </c>
      <c r="L113" s="62" t="s">
        <v>328</v>
      </c>
      <c r="M113" s="62" t="s">
        <v>329</v>
      </c>
    </row>
    <row r="114" spans="2:13" x14ac:dyDescent="0.25">
      <c r="B114" s="62" t="s">
        <v>337</v>
      </c>
      <c r="C114" s="63">
        <v>0</v>
      </c>
      <c r="D114" s="63">
        <v>178</v>
      </c>
      <c r="E114" s="64">
        <v>13</v>
      </c>
      <c r="F114" s="62">
        <v>89</v>
      </c>
      <c r="G114" s="62" t="s">
        <v>321</v>
      </c>
      <c r="H114" s="62" t="s">
        <v>322</v>
      </c>
      <c r="I114" s="64">
        <v>34</v>
      </c>
      <c r="J114" s="62" t="s">
        <v>339</v>
      </c>
      <c r="K114" s="64">
        <v>4</v>
      </c>
      <c r="L114" s="62" t="s">
        <v>328</v>
      </c>
      <c r="M114" s="62" t="s">
        <v>329</v>
      </c>
    </row>
    <row r="115" spans="2:13" x14ac:dyDescent="0.25">
      <c r="B115" s="62" t="s">
        <v>320</v>
      </c>
      <c r="C115" s="63">
        <v>6851</v>
      </c>
      <c r="D115" s="63">
        <v>901</v>
      </c>
      <c r="E115" s="64">
        <v>13</v>
      </c>
      <c r="F115" s="62">
        <v>21</v>
      </c>
      <c r="G115" s="62" t="s">
        <v>336</v>
      </c>
      <c r="H115" s="62" t="s">
        <v>327</v>
      </c>
      <c r="I115" s="64">
        <v>43</v>
      </c>
      <c r="J115" s="62" t="s">
        <v>333</v>
      </c>
      <c r="K115" s="64">
        <v>2</v>
      </c>
      <c r="L115" s="62" t="s">
        <v>324</v>
      </c>
      <c r="M115" s="62" t="s">
        <v>325</v>
      </c>
    </row>
    <row r="116" spans="2:13" x14ac:dyDescent="0.25">
      <c r="B116" s="62" t="s">
        <v>326</v>
      </c>
      <c r="C116" s="63">
        <v>13496</v>
      </c>
      <c r="D116" s="63">
        <v>650</v>
      </c>
      <c r="E116" s="64">
        <v>19</v>
      </c>
      <c r="F116" s="62">
        <v>20</v>
      </c>
      <c r="G116" s="62" t="s">
        <v>321</v>
      </c>
      <c r="H116" s="62" t="s">
        <v>322</v>
      </c>
      <c r="I116" s="64">
        <v>33</v>
      </c>
      <c r="J116" s="62" t="s">
        <v>323</v>
      </c>
      <c r="K116" s="64">
        <v>1</v>
      </c>
      <c r="L116" s="62" t="s">
        <v>324</v>
      </c>
      <c r="M116" s="62" t="s">
        <v>329</v>
      </c>
    </row>
    <row r="117" spans="2:13" x14ac:dyDescent="0.25">
      <c r="B117" s="62" t="s">
        <v>335</v>
      </c>
      <c r="C117" s="63">
        <v>509</v>
      </c>
      <c r="D117" s="63">
        <v>241</v>
      </c>
      <c r="E117" s="64">
        <v>25</v>
      </c>
      <c r="F117" s="62">
        <v>14</v>
      </c>
      <c r="G117" s="62" t="s">
        <v>321</v>
      </c>
      <c r="H117" s="62" t="s">
        <v>322</v>
      </c>
      <c r="I117" s="64">
        <v>35</v>
      </c>
      <c r="J117" s="62" t="s">
        <v>323</v>
      </c>
      <c r="K117" s="64">
        <v>4</v>
      </c>
      <c r="L117" s="62" t="s">
        <v>324</v>
      </c>
      <c r="M117" s="62" t="s">
        <v>329</v>
      </c>
    </row>
    <row r="118" spans="2:13" x14ac:dyDescent="0.25">
      <c r="B118" s="62" t="s">
        <v>337</v>
      </c>
      <c r="C118" s="63">
        <v>0</v>
      </c>
      <c r="D118" s="63">
        <v>609</v>
      </c>
      <c r="E118" s="64">
        <v>37</v>
      </c>
      <c r="F118" s="62">
        <v>6</v>
      </c>
      <c r="G118" s="62" t="s">
        <v>321</v>
      </c>
      <c r="H118" s="62" t="s">
        <v>322</v>
      </c>
      <c r="I118" s="64">
        <v>31</v>
      </c>
      <c r="J118" s="62" t="s">
        <v>339</v>
      </c>
      <c r="K118" s="64">
        <v>2</v>
      </c>
      <c r="L118" s="62" t="s">
        <v>331</v>
      </c>
      <c r="M118" s="62" t="s">
        <v>325</v>
      </c>
    </row>
    <row r="119" spans="2:13" x14ac:dyDescent="0.25">
      <c r="B119" s="62" t="s">
        <v>326</v>
      </c>
      <c r="C119" s="63">
        <v>19155</v>
      </c>
      <c r="D119" s="63">
        <v>131</v>
      </c>
      <c r="E119" s="64">
        <v>25</v>
      </c>
      <c r="F119" s="62">
        <v>24</v>
      </c>
      <c r="G119" s="62" t="s">
        <v>321</v>
      </c>
      <c r="H119" s="62" t="s">
        <v>322</v>
      </c>
      <c r="I119" s="64">
        <v>25</v>
      </c>
      <c r="J119" s="62" t="s">
        <v>323</v>
      </c>
      <c r="K119" s="64">
        <v>2</v>
      </c>
      <c r="L119" s="62" t="s">
        <v>328</v>
      </c>
      <c r="M119" s="62" t="s">
        <v>325</v>
      </c>
    </row>
    <row r="120" spans="2:13" x14ac:dyDescent="0.25">
      <c r="B120" s="62" t="s">
        <v>326</v>
      </c>
      <c r="C120" s="63">
        <v>0</v>
      </c>
      <c r="D120" s="63">
        <v>544</v>
      </c>
      <c r="E120" s="64">
        <v>19</v>
      </c>
      <c r="F120" s="62">
        <v>15</v>
      </c>
      <c r="G120" s="62" t="s">
        <v>336</v>
      </c>
      <c r="H120" s="62" t="s">
        <v>327</v>
      </c>
      <c r="I120" s="64">
        <v>27</v>
      </c>
      <c r="J120" s="62" t="s">
        <v>323</v>
      </c>
      <c r="K120" s="64">
        <v>2</v>
      </c>
      <c r="L120" s="62" t="s">
        <v>328</v>
      </c>
      <c r="M120" s="62" t="s">
        <v>325</v>
      </c>
    </row>
    <row r="121" spans="2:13" x14ac:dyDescent="0.25">
      <c r="B121" s="62" t="s">
        <v>320</v>
      </c>
      <c r="C121" s="63">
        <v>0</v>
      </c>
      <c r="D121" s="63">
        <v>10853</v>
      </c>
      <c r="E121" s="64">
        <v>25</v>
      </c>
      <c r="F121" s="62">
        <v>81</v>
      </c>
      <c r="G121" s="62" t="s">
        <v>336</v>
      </c>
      <c r="H121" s="62" t="s">
        <v>327</v>
      </c>
      <c r="I121" s="64">
        <v>56</v>
      </c>
      <c r="J121" s="62" t="s">
        <v>333</v>
      </c>
      <c r="K121" s="64">
        <v>4</v>
      </c>
      <c r="L121" s="62" t="s">
        <v>331</v>
      </c>
      <c r="M121" s="62" t="s">
        <v>325</v>
      </c>
    </row>
    <row r="122" spans="2:13" x14ac:dyDescent="0.25">
      <c r="B122" s="62" t="s">
        <v>337</v>
      </c>
      <c r="C122" s="63">
        <v>374</v>
      </c>
      <c r="D122" s="63">
        <v>0</v>
      </c>
      <c r="E122" s="64">
        <v>25</v>
      </c>
      <c r="F122" s="62">
        <v>14</v>
      </c>
      <c r="G122" s="62" t="s">
        <v>321</v>
      </c>
      <c r="H122" s="62" t="s">
        <v>322</v>
      </c>
      <c r="I122" s="64">
        <v>45</v>
      </c>
      <c r="J122" s="62" t="s">
        <v>323</v>
      </c>
      <c r="K122" s="64">
        <v>4</v>
      </c>
      <c r="L122" s="62" t="s">
        <v>331</v>
      </c>
      <c r="M122" s="62" t="s">
        <v>325</v>
      </c>
    </row>
    <row r="123" spans="2:13" x14ac:dyDescent="0.25">
      <c r="B123" s="62" t="s">
        <v>342</v>
      </c>
      <c r="C123" s="63">
        <v>0</v>
      </c>
      <c r="D123" s="63">
        <v>409</v>
      </c>
      <c r="E123" s="64">
        <v>49</v>
      </c>
      <c r="F123" s="62">
        <v>15</v>
      </c>
      <c r="G123" s="62" t="s">
        <v>321</v>
      </c>
      <c r="H123" s="62" t="s">
        <v>322</v>
      </c>
      <c r="I123" s="64">
        <v>53</v>
      </c>
      <c r="J123" s="62" t="s">
        <v>323</v>
      </c>
      <c r="K123" s="64">
        <v>4</v>
      </c>
      <c r="L123" s="62" t="s">
        <v>328</v>
      </c>
      <c r="M123" s="62" t="s">
        <v>329</v>
      </c>
    </row>
    <row r="124" spans="2:13" x14ac:dyDescent="0.25">
      <c r="B124" s="62" t="s">
        <v>326</v>
      </c>
      <c r="C124" s="63">
        <v>828</v>
      </c>
      <c r="D124" s="63">
        <v>391</v>
      </c>
      <c r="E124" s="64">
        <v>9</v>
      </c>
      <c r="F124" s="62">
        <v>12</v>
      </c>
      <c r="G124" s="62" t="s">
        <v>336</v>
      </c>
      <c r="H124" s="62" t="s">
        <v>327</v>
      </c>
      <c r="I124" s="64">
        <v>23</v>
      </c>
      <c r="J124" s="62" t="s">
        <v>323</v>
      </c>
      <c r="K124" s="64">
        <v>4</v>
      </c>
      <c r="L124" s="62" t="s">
        <v>328</v>
      </c>
      <c r="M124" s="62" t="s">
        <v>329</v>
      </c>
    </row>
    <row r="125" spans="2:13" x14ac:dyDescent="0.25">
      <c r="B125" s="62" t="s">
        <v>326</v>
      </c>
      <c r="C125" s="63">
        <v>0</v>
      </c>
      <c r="D125" s="63">
        <v>322</v>
      </c>
      <c r="E125" s="64">
        <v>13</v>
      </c>
      <c r="F125" s="62">
        <v>9</v>
      </c>
      <c r="G125" s="62" t="s">
        <v>336</v>
      </c>
      <c r="H125" s="62" t="s">
        <v>327</v>
      </c>
      <c r="I125" s="64">
        <v>25</v>
      </c>
      <c r="J125" s="62" t="s">
        <v>323</v>
      </c>
      <c r="K125" s="64">
        <v>1</v>
      </c>
      <c r="L125" s="62" t="s">
        <v>328</v>
      </c>
      <c r="M125" s="62" t="s">
        <v>325</v>
      </c>
    </row>
    <row r="126" spans="2:13" x14ac:dyDescent="0.25">
      <c r="B126" s="62" t="s">
        <v>320</v>
      </c>
      <c r="C126" s="63">
        <v>829</v>
      </c>
      <c r="D126" s="63">
        <v>583</v>
      </c>
      <c r="E126" s="64">
        <v>7</v>
      </c>
      <c r="F126" s="62">
        <v>18</v>
      </c>
      <c r="G126" s="62" t="s">
        <v>336</v>
      </c>
      <c r="H126" s="62" t="s">
        <v>327</v>
      </c>
      <c r="I126" s="64">
        <v>63</v>
      </c>
      <c r="J126" s="62" t="s">
        <v>323</v>
      </c>
      <c r="K126" s="64">
        <v>3</v>
      </c>
      <c r="L126" s="62" t="s">
        <v>328</v>
      </c>
      <c r="M126" s="62" t="s">
        <v>325</v>
      </c>
    </row>
    <row r="127" spans="2:13" x14ac:dyDescent="0.25">
      <c r="B127" s="62" t="s">
        <v>320</v>
      </c>
      <c r="C127" s="63">
        <v>0</v>
      </c>
      <c r="D127" s="63">
        <v>12242</v>
      </c>
      <c r="E127" s="64">
        <v>25</v>
      </c>
      <c r="F127" s="62">
        <v>53</v>
      </c>
      <c r="G127" s="62" t="s">
        <v>321</v>
      </c>
      <c r="H127" s="62" t="s">
        <v>322</v>
      </c>
      <c r="I127" s="64">
        <v>34</v>
      </c>
      <c r="J127" s="62" t="s">
        <v>323</v>
      </c>
      <c r="K127" s="64">
        <v>2</v>
      </c>
      <c r="L127" s="62" t="s">
        <v>328</v>
      </c>
      <c r="M127" s="62" t="s">
        <v>329</v>
      </c>
    </row>
    <row r="128" spans="2:13" x14ac:dyDescent="0.25">
      <c r="B128" s="62" t="s">
        <v>326</v>
      </c>
      <c r="C128" s="63">
        <v>0</v>
      </c>
      <c r="D128" s="63">
        <v>479</v>
      </c>
      <c r="E128" s="64">
        <v>19</v>
      </c>
      <c r="F128" s="62">
        <v>0</v>
      </c>
      <c r="G128" s="62" t="s">
        <v>321</v>
      </c>
      <c r="H128" s="62" t="s">
        <v>322</v>
      </c>
      <c r="I128" s="64">
        <v>24</v>
      </c>
      <c r="J128" s="62" t="s">
        <v>323</v>
      </c>
      <c r="K128" s="64">
        <v>1</v>
      </c>
      <c r="L128" s="62" t="s">
        <v>340</v>
      </c>
      <c r="M128" s="62" t="s">
        <v>329</v>
      </c>
    </row>
    <row r="129" spans="2:13" x14ac:dyDescent="0.25">
      <c r="B129" s="62" t="s">
        <v>330</v>
      </c>
      <c r="C129" s="63">
        <v>939</v>
      </c>
      <c r="D129" s="63">
        <v>496</v>
      </c>
      <c r="E129" s="64">
        <v>19</v>
      </c>
      <c r="F129" s="62">
        <v>56</v>
      </c>
      <c r="G129" s="62" t="s">
        <v>321</v>
      </c>
      <c r="H129" s="62" t="s">
        <v>322</v>
      </c>
      <c r="I129" s="64">
        <v>35</v>
      </c>
      <c r="J129" s="62" t="s">
        <v>323</v>
      </c>
      <c r="K129" s="64">
        <v>4</v>
      </c>
      <c r="L129" s="62" t="s">
        <v>328</v>
      </c>
      <c r="M129" s="62" t="s">
        <v>329</v>
      </c>
    </row>
    <row r="130" spans="2:13" x14ac:dyDescent="0.25">
      <c r="B130" s="62" t="s">
        <v>330</v>
      </c>
      <c r="C130" s="63">
        <v>0</v>
      </c>
      <c r="D130" s="63">
        <v>466</v>
      </c>
      <c r="E130" s="64">
        <v>25</v>
      </c>
      <c r="F130" s="62">
        <v>42</v>
      </c>
      <c r="G130" s="62" t="s">
        <v>321</v>
      </c>
      <c r="H130" s="62" t="s">
        <v>322</v>
      </c>
      <c r="I130" s="64">
        <v>30</v>
      </c>
      <c r="J130" s="62" t="s">
        <v>323</v>
      </c>
      <c r="K130" s="64">
        <v>3</v>
      </c>
      <c r="L130" s="62" t="s">
        <v>328</v>
      </c>
      <c r="M130" s="62" t="s">
        <v>329</v>
      </c>
    </row>
    <row r="131" spans="2:13" x14ac:dyDescent="0.25">
      <c r="B131" s="62" t="s">
        <v>330</v>
      </c>
      <c r="C131" s="63">
        <v>889</v>
      </c>
      <c r="D131" s="63">
        <v>1583</v>
      </c>
      <c r="E131" s="64">
        <v>37</v>
      </c>
      <c r="F131" s="62">
        <v>79</v>
      </c>
      <c r="G131" s="62" t="s">
        <v>321</v>
      </c>
      <c r="H131" s="62" t="s">
        <v>322</v>
      </c>
      <c r="I131" s="64">
        <v>29</v>
      </c>
      <c r="J131" s="62" t="s">
        <v>339</v>
      </c>
      <c r="K131" s="64">
        <v>3</v>
      </c>
      <c r="L131" s="62" t="s">
        <v>328</v>
      </c>
      <c r="M131" s="62" t="s">
        <v>325</v>
      </c>
    </row>
    <row r="132" spans="2:13" x14ac:dyDescent="0.25">
      <c r="B132" s="62" t="s">
        <v>326</v>
      </c>
      <c r="C132" s="63">
        <v>876</v>
      </c>
      <c r="D132" s="63">
        <v>1533</v>
      </c>
      <c r="E132" s="64">
        <v>31</v>
      </c>
      <c r="F132" s="62">
        <v>21</v>
      </c>
      <c r="G132" s="62" t="s">
        <v>336</v>
      </c>
      <c r="H132" s="62" t="s">
        <v>327</v>
      </c>
      <c r="I132" s="64">
        <v>20</v>
      </c>
      <c r="J132" s="62" t="s">
        <v>333</v>
      </c>
      <c r="K132" s="64">
        <v>4</v>
      </c>
      <c r="L132" s="62" t="s">
        <v>328</v>
      </c>
      <c r="M132" s="62" t="s">
        <v>329</v>
      </c>
    </row>
    <row r="133" spans="2:13" x14ac:dyDescent="0.25">
      <c r="B133" s="62" t="s">
        <v>320</v>
      </c>
      <c r="C133" s="63">
        <v>893</v>
      </c>
      <c r="D133" s="63">
        <v>0</v>
      </c>
      <c r="E133" s="64">
        <v>16</v>
      </c>
      <c r="F133" s="62">
        <v>94</v>
      </c>
      <c r="G133" s="62" t="s">
        <v>321</v>
      </c>
      <c r="H133" s="62" t="s">
        <v>322</v>
      </c>
      <c r="I133" s="64">
        <v>49</v>
      </c>
      <c r="J133" s="62" t="s">
        <v>323</v>
      </c>
      <c r="K133" s="64">
        <v>4</v>
      </c>
      <c r="L133" s="62" t="s">
        <v>328</v>
      </c>
      <c r="M133" s="62" t="s">
        <v>325</v>
      </c>
    </row>
    <row r="134" spans="2:13" x14ac:dyDescent="0.25">
      <c r="B134" s="62" t="s">
        <v>335</v>
      </c>
      <c r="C134" s="63">
        <v>12760</v>
      </c>
      <c r="D134" s="63">
        <v>4873</v>
      </c>
      <c r="E134" s="64">
        <v>13</v>
      </c>
      <c r="F134" s="62">
        <v>73</v>
      </c>
      <c r="G134" s="62" t="s">
        <v>321</v>
      </c>
      <c r="H134" s="62" t="s">
        <v>322</v>
      </c>
      <c r="I134" s="64">
        <v>56</v>
      </c>
      <c r="J134" s="62" t="s">
        <v>333</v>
      </c>
      <c r="K134" s="64">
        <v>4</v>
      </c>
      <c r="L134" s="62" t="s">
        <v>324</v>
      </c>
      <c r="M134" s="62" t="s">
        <v>325</v>
      </c>
    </row>
    <row r="135" spans="2:13" x14ac:dyDescent="0.25">
      <c r="B135" s="62" t="s">
        <v>326</v>
      </c>
      <c r="C135" s="63">
        <v>0</v>
      </c>
      <c r="D135" s="63">
        <v>0</v>
      </c>
      <c r="E135" s="64">
        <v>13</v>
      </c>
      <c r="F135" s="62">
        <v>94</v>
      </c>
      <c r="G135" s="62" t="s">
        <v>321</v>
      </c>
      <c r="H135" s="62" t="s">
        <v>322</v>
      </c>
      <c r="I135" s="64">
        <v>48</v>
      </c>
      <c r="J135" s="62" t="s">
        <v>333</v>
      </c>
      <c r="K135" s="64">
        <v>4</v>
      </c>
      <c r="L135" s="62" t="s">
        <v>328</v>
      </c>
      <c r="M135" s="62" t="s">
        <v>325</v>
      </c>
    </row>
    <row r="136" spans="2:13" x14ac:dyDescent="0.25">
      <c r="B136" s="62" t="s">
        <v>320</v>
      </c>
      <c r="C136" s="63">
        <v>0</v>
      </c>
      <c r="D136" s="63">
        <v>717</v>
      </c>
      <c r="E136" s="64">
        <v>22</v>
      </c>
      <c r="F136" s="62">
        <v>10</v>
      </c>
      <c r="G136" s="62" t="s">
        <v>336</v>
      </c>
      <c r="H136" s="62" t="s">
        <v>327</v>
      </c>
      <c r="I136" s="64">
        <v>24</v>
      </c>
      <c r="J136" s="62" t="s">
        <v>323</v>
      </c>
      <c r="K136" s="64">
        <v>2</v>
      </c>
      <c r="L136" s="62" t="s">
        <v>328</v>
      </c>
      <c r="M136" s="62" t="s">
        <v>329</v>
      </c>
    </row>
    <row r="137" spans="2:13" x14ac:dyDescent="0.25">
      <c r="B137" s="62" t="s">
        <v>320</v>
      </c>
      <c r="C137" s="63">
        <v>959</v>
      </c>
      <c r="D137" s="63">
        <v>7876</v>
      </c>
      <c r="E137" s="64">
        <v>28</v>
      </c>
      <c r="F137" s="62">
        <v>20</v>
      </c>
      <c r="G137" s="62" t="s">
        <v>321</v>
      </c>
      <c r="H137" s="62" t="s">
        <v>322</v>
      </c>
      <c r="I137" s="64">
        <v>22</v>
      </c>
      <c r="J137" s="62" t="s">
        <v>323</v>
      </c>
      <c r="K137" s="64">
        <v>2</v>
      </c>
      <c r="L137" s="62" t="s">
        <v>324</v>
      </c>
      <c r="M137" s="62" t="s">
        <v>329</v>
      </c>
    </row>
    <row r="138" spans="2:13" x14ac:dyDescent="0.25">
      <c r="B138" s="62" t="s">
        <v>320</v>
      </c>
      <c r="C138" s="63">
        <v>0</v>
      </c>
      <c r="D138" s="63">
        <v>4449</v>
      </c>
      <c r="E138" s="64">
        <v>25</v>
      </c>
      <c r="F138" s="62">
        <v>87</v>
      </c>
      <c r="G138" s="62" t="s">
        <v>321</v>
      </c>
      <c r="H138" s="62" t="s">
        <v>322</v>
      </c>
      <c r="I138" s="64">
        <v>30</v>
      </c>
      <c r="J138" s="62" t="s">
        <v>323</v>
      </c>
      <c r="K138" s="64">
        <v>4</v>
      </c>
      <c r="L138" s="62" t="s">
        <v>328</v>
      </c>
      <c r="M138" s="62" t="s">
        <v>329</v>
      </c>
    </row>
    <row r="139" spans="2:13" x14ac:dyDescent="0.25">
      <c r="B139" s="62" t="s">
        <v>339</v>
      </c>
      <c r="C139" s="63">
        <v>0</v>
      </c>
      <c r="D139" s="63">
        <v>0</v>
      </c>
      <c r="E139" s="64">
        <v>25</v>
      </c>
      <c r="F139" s="62">
        <v>54</v>
      </c>
      <c r="G139" s="62" t="s">
        <v>321</v>
      </c>
      <c r="H139" s="62" t="s">
        <v>322</v>
      </c>
      <c r="I139" s="64">
        <v>39</v>
      </c>
      <c r="J139" s="62" t="s">
        <v>323</v>
      </c>
      <c r="K139" s="64">
        <v>3</v>
      </c>
      <c r="L139" s="62" t="s">
        <v>331</v>
      </c>
      <c r="M139" s="62" t="s">
        <v>329</v>
      </c>
    </row>
    <row r="140" spans="2:13" x14ac:dyDescent="0.25">
      <c r="B140" s="62" t="s">
        <v>335</v>
      </c>
      <c r="C140" s="63">
        <v>0</v>
      </c>
      <c r="D140" s="63">
        <v>104</v>
      </c>
      <c r="E140" s="64">
        <v>25</v>
      </c>
      <c r="F140" s="62">
        <v>23</v>
      </c>
      <c r="G140" s="62" t="s">
        <v>321</v>
      </c>
      <c r="H140" s="62" t="s">
        <v>334</v>
      </c>
      <c r="I140" s="64">
        <v>20</v>
      </c>
      <c r="J140" s="62" t="s">
        <v>323</v>
      </c>
      <c r="K140" s="64">
        <v>2</v>
      </c>
      <c r="L140" s="62" t="s">
        <v>324</v>
      </c>
      <c r="M140" s="62" t="s">
        <v>325</v>
      </c>
    </row>
    <row r="141" spans="2:13" x14ac:dyDescent="0.25">
      <c r="B141" s="62" t="s">
        <v>338</v>
      </c>
      <c r="C141" s="63">
        <v>0</v>
      </c>
      <c r="D141" s="63">
        <v>897</v>
      </c>
      <c r="E141" s="64">
        <v>19</v>
      </c>
      <c r="F141" s="62">
        <v>2</v>
      </c>
      <c r="G141" s="62" t="s">
        <v>336</v>
      </c>
      <c r="H141" s="62" t="s">
        <v>327</v>
      </c>
      <c r="I141" s="64">
        <v>22</v>
      </c>
      <c r="J141" s="62" t="s">
        <v>323</v>
      </c>
      <c r="K141" s="64">
        <v>4</v>
      </c>
      <c r="L141" s="62" t="s">
        <v>328</v>
      </c>
      <c r="M141" s="62" t="s">
        <v>329</v>
      </c>
    </row>
    <row r="142" spans="2:13" x14ac:dyDescent="0.25">
      <c r="B142" s="62" t="s">
        <v>330</v>
      </c>
      <c r="C142" s="63">
        <v>698</v>
      </c>
      <c r="D142" s="63">
        <v>4033</v>
      </c>
      <c r="E142" s="64">
        <v>16</v>
      </c>
      <c r="F142" s="62">
        <v>20</v>
      </c>
      <c r="G142" s="62" t="s">
        <v>321</v>
      </c>
      <c r="H142" s="62" t="s">
        <v>334</v>
      </c>
      <c r="I142" s="64">
        <v>24</v>
      </c>
      <c r="J142" s="62" t="s">
        <v>333</v>
      </c>
      <c r="K142" s="64">
        <v>2</v>
      </c>
      <c r="L142" s="62" t="s">
        <v>328</v>
      </c>
      <c r="M142" s="62" t="s">
        <v>329</v>
      </c>
    </row>
    <row r="143" spans="2:13" x14ac:dyDescent="0.25">
      <c r="B143" s="62" t="s">
        <v>326</v>
      </c>
      <c r="C143" s="63">
        <v>0</v>
      </c>
      <c r="D143" s="63">
        <v>945</v>
      </c>
      <c r="E143" s="64">
        <v>13</v>
      </c>
      <c r="F143" s="62">
        <v>6</v>
      </c>
      <c r="G143" s="62" t="s">
        <v>321</v>
      </c>
      <c r="H143" s="62" t="s">
        <v>327</v>
      </c>
      <c r="I143" s="64">
        <v>41</v>
      </c>
      <c r="J143" s="62" t="s">
        <v>323</v>
      </c>
      <c r="K143" s="64">
        <v>1</v>
      </c>
      <c r="L143" s="62" t="s">
        <v>328</v>
      </c>
      <c r="M143" s="62" t="s">
        <v>325</v>
      </c>
    </row>
    <row r="144" spans="2:13" x14ac:dyDescent="0.25">
      <c r="B144" s="62" t="s">
        <v>326</v>
      </c>
      <c r="C144" s="63">
        <v>0</v>
      </c>
      <c r="D144" s="63">
        <v>836</v>
      </c>
      <c r="E144" s="64">
        <v>25</v>
      </c>
      <c r="F144" s="62">
        <v>99</v>
      </c>
      <c r="G144" s="62" t="s">
        <v>321</v>
      </c>
      <c r="H144" s="62" t="s">
        <v>322</v>
      </c>
      <c r="I144" s="64">
        <v>32</v>
      </c>
      <c r="J144" s="62" t="s">
        <v>323</v>
      </c>
      <c r="K144" s="64">
        <v>4</v>
      </c>
      <c r="L144" s="62" t="s">
        <v>328</v>
      </c>
      <c r="M144" s="62" t="s">
        <v>325</v>
      </c>
    </row>
    <row r="145" spans="2:13" x14ac:dyDescent="0.25">
      <c r="B145" s="62" t="s">
        <v>320</v>
      </c>
      <c r="C145" s="63">
        <v>0</v>
      </c>
      <c r="D145" s="63">
        <v>325</v>
      </c>
      <c r="E145" s="64">
        <v>19</v>
      </c>
      <c r="F145" s="62">
        <v>13</v>
      </c>
      <c r="G145" s="62" t="s">
        <v>336</v>
      </c>
      <c r="H145" s="62" t="s">
        <v>327</v>
      </c>
      <c r="I145" s="64">
        <v>23</v>
      </c>
      <c r="J145" s="62" t="s">
        <v>323</v>
      </c>
      <c r="K145" s="64">
        <v>2</v>
      </c>
      <c r="L145" s="62" t="s">
        <v>328</v>
      </c>
      <c r="M145" s="62" t="s">
        <v>329</v>
      </c>
    </row>
    <row r="146" spans="2:13" x14ac:dyDescent="0.25">
      <c r="B146" s="62" t="s">
        <v>320</v>
      </c>
      <c r="C146" s="63">
        <v>12974</v>
      </c>
      <c r="D146" s="63">
        <v>19568</v>
      </c>
      <c r="E146" s="64">
        <v>13</v>
      </c>
      <c r="F146" s="62">
        <v>7</v>
      </c>
      <c r="G146" s="62" t="s">
        <v>336</v>
      </c>
      <c r="H146" s="62" t="s">
        <v>327</v>
      </c>
      <c r="I146" s="64">
        <v>41</v>
      </c>
      <c r="J146" s="62" t="s">
        <v>333</v>
      </c>
      <c r="K146" s="64">
        <v>3</v>
      </c>
      <c r="L146" s="62" t="s">
        <v>328</v>
      </c>
      <c r="M146" s="62" t="s">
        <v>325</v>
      </c>
    </row>
    <row r="147" spans="2:13" x14ac:dyDescent="0.25">
      <c r="B147" s="62" t="s">
        <v>326</v>
      </c>
      <c r="C147" s="63">
        <v>0</v>
      </c>
      <c r="D147" s="63">
        <v>803</v>
      </c>
      <c r="E147" s="64">
        <v>13</v>
      </c>
      <c r="F147" s="62">
        <v>89</v>
      </c>
      <c r="G147" s="62" t="s">
        <v>321</v>
      </c>
      <c r="H147" s="62" t="s">
        <v>322</v>
      </c>
      <c r="I147" s="64">
        <v>52</v>
      </c>
      <c r="J147" s="62" t="s">
        <v>339</v>
      </c>
      <c r="K147" s="64">
        <v>4</v>
      </c>
      <c r="L147" s="62" t="s">
        <v>331</v>
      </c>
      <c r="M147" s="62" t="s">
        <v>329</v>
      </c>
    </row>
    <row r="148" spans="2:13" x14ac:dyDescent="0.25">
      <c r="B148" s="62" t="s">
        <v>320</v>
      </c>
      <c r="C148" s="63">
        <v>317</v>
      </c>
      <c r="D148" s="63">
        <v>10980</v>
      </c>
      <c r="E148" s="64">
        <v>13</v>
      </c>
      <c r="F148" s="62">
        <v>17</v>
      </c>
      <c r="G148" s="62" t="s">
        <v>321</v>
      </c>
      <c r="H148" s="62" t="s">
        <v>322</v>
      </c>
      <c r="I148" s="64">
        <v>65</v>
      </c>
      <c r="J148" s="62" t="s">
        <v>323</v>
      </c>
      <c r="K148" s="64">
        <v>3</v>
      </c>
      <c r="L148" s="62" t="s">
        <v>324</v>
      </c>
      <c r="M148" s="62" t="s">
        <v>329</v>
      </c>
    </row>
    <row r="149" spans="2:13" x14ac:dyDescent="0.25">
      <c r="B149" s="62" t="s">
        <v>335</v>
      </c>
      <c r="C149" s="63">
        <v>0</v>
      </c>
      <c r="D149" s="63">
        <v>265</v>
      </c>
      <c r="E149" s="64">
        <v>13</v>
      </c>
      <c r="F149" s="62">
        <v>10</v>
      </c>
      <c r="G149" s="62" t="s">
        <v>336</v>
      </c>
      <c r="H149" s="62" t="s">
        <v>327</v>
      </c>
      <c r="I149" s="64">
        <v>26</v>
      </c>
      <c r="J149" s="62" t="s">
        <v>323</v>
      </c>
      <c r="K149" s="64">
        <v>2</v>
      </c>
      <c r="L149" s="62" t="s">
        <v>328</v>
      </c>
      <c r="M149" s="62" t="s">
        <v>325</v>
      </c>
    </row>
    <row r="150" spans="2:13" x14ac:dyDescent="0.25">
      <c r="B150" s="62" t="s">
        <v>338</v>
      </c>
      <c r="C150" s="63">
        <v>0</v>
      </c>
      <c r="D150" s="63">
        <v>609</v>
      </c>
      <c r="E150" s="64">
        <v>31</v>
      </c>
      <c r="F150" s="62">
        <v>3</v>
      </c>
      <c r="G150" s="62" t="s">
        <v>321</v>
      </c>
      <c r="H150" s="62" t="s">
        <v>327</v>
      </c>
      <c r="I150" s="64">
        <v>33</v>
      </c>
      <c r="J150" s="62" t="s">
        <v>323</v>
      </c>
      <c r="K150" s="64">
        <v>1</v>
      </c>
      <c r="L150" s="62" t="s">
        <v>324</v>
      </c>
      <c r="M150" s="62" t="s">
        <v>329</v>
      </c>
    </row>
    <row r="151" spans="2:13" x14ac:dyDescent="0.25">
      <c r="B151" s="62" t="s">
        <v>320</v>
      </c>
      <c r="C151" s="63">
        <v>0</v>
      </c>
      <c r="D151" s="63">
        <v>1851</v>
      </c>
      <c r="E151" s="64">
        <v>12</v>
      </c>
      <c r="F151" s="62">
        <v>0</v>
      </c>
      <c r="G151" s="62" t="s">
        <v>336</v>
      </c>
      <c r="H151" s="62" t="s">
        <v>327</v>
      </c>
      <c r="I151" s="64">
        <v>56</v>
      </c>
      <c r="J151" s="62" t="s">
        <v>323</v>
      </c>
      <c r="K151" s="64">
        <v>4</v>
      </c>
      <c r="L151" s="62" t="s">
        <v>324</v>
      </c>
      <c r="M151" s="62" t="s">
        <v>325</v>
      </c>
    </row>
    <row r="152" spans="2:13" x14ac:dyDescent="0.25">
      <c r="B152" s="62" t="s">
        <v>326</v>
      </c>
      <c r="C152" s="63">
        <v>192</v>
      </c>
      <c r="D152" s="63">
        <v>199</v>
      </c>
      <c r="E152" s="64">
        <v>25</v>
      </c>
      <c r="F152" s="62">
        <v>5</v>
      </c>
      <c r="G152" s="62" t="s">
        <v>336</v>
      </c>
      <c r="H152" s="62" t="s">
        <v>327</v>
      </c>
      <c r="I152" s="64">
        <v>24</v>
      </c>
      <c r="J152" s="62" t="s">
        <v>323</v>
      </c>
      <c r="K152" s="64">
        <v>4</v>
      </c>
      <c r="L152" s="62" t="s">
        <v>324</v>
      </c>
      <c r="M152" s="62" t="s">
        <v>329</v>
      </c>
    </row>
    <row r="153" spans="2:13" x14ac:dyDescent="0.25">
      <c r="B153" s="62" t="s">
        <v>330</v>
      </c>
      <c r="C153" s="63">
        <v>0</v>
      </c>
      <c r="D153" s="63">
        <v>500</v>
      </c>
      <c r="E153" s="64">
        <v>28</v>
      </c>
      <c r="F153" s="62">
        <v>7</v>
      </c>
      <c r="G153" s="62" t="s">
        <v>336</v>
      </c>
      <c r="H153" s="62" t="s">
        <v>327</v>
      </c>
      <c r="I153" s="64">
        <v>20</v>
      </c>
      <c r="J153" s="62" t="s">
        <v>333</v>
      </c>
      <c r="K153" s="64">
        <v>3</v>
      </c>
      <c r="L153" s="62" t="s">
        <v>328</v>
      </c>
      <c r="M153" s="62" t="s">
        <v>329</v>
      </c>
    </row>
    <row r="154" spans="2:13" x14ac:dyDescent="0.25">
      <c r="B154" s="62" t="s">
        <v>330</v>
      </c>
      <c r="C154" s="63">
        <v>0</v>
      </c>
      <c r="D154" s="63">
        <v>509</v>
      </c>
      <c r="E154" s="64">
        <v>16</v>
      </c>
      <c r="F154" s="62">
        <v>3</v>
      </c>
      <c r="G154" s="62" t="s">
        <v>321</v>
      </c>
      <c r="H154" s="62" t="s">
        <v>322</v>
      </c>
      <c r="I154" s="64">
        <v>35</v>
      </c>
      <c r="J154" s="62" t="s">
        <v>323</v>
      </c>
      <c r="K154" s="64">
        <v>3</v>
      </c>
      <c r="L154" s="62" t="s">
        <v>328</v>
      </c>
      <c r="M154" s="62" t="s">
        <v>325</v>
      </c>
    </row>
    <row r="155" spans="2:13" x14ac:dyDescent="0.25">
      <c r="B155" s="62" t="s">
        <v>337</v>
      </c>
      <c r="C155" s="63">
        <v>0</v>
      </c>
      <c r="D155" s="63">
        <v>270</v>
      </c>
      <c r="E155" s="64">
        <v>25</v>
      </c>
      <c r="F155" s="62">
        <v>25</v>
      </c>
      <c r="G155" s="62" t="s">
        <v>321</v>
      </c>
      <c r="H155" s="62" t="s">
        <v>322</v>
      </c>
      <c r="I155" s="64">
        <v>34</v>
      </c>
      <c r="J155" s="62" t="s">
        <v>323</v>
      </c>
      <c r="K155" s="64">
        <v>3</v>
      </c>
      <c r="L155" s="62" t="s">
        <v>328</v>
      </c>
      <c r="M155" s="62" t="s">
        <v>325</v>
      </c>
    </row>
    <row r="156" spans="2:13" x14ac:dyDescent="0.25">
      <c r="B156" s="62" t="s">
        <v>330</v>
      </c>
      <c r="C156" s="63">
        <v>0</v>
      </c>
      <c r="D156" s="63">
        <v>457</v>
      </c>
      <c r="E156" s="64">
        <v>13</v>
      </c>
      <c r="F156" s="62">
        <v>63</v>
      </c>
      <c r="G156" s="62" t="s">
        <v>321</v>
      </c>
      <c r="H156" s="62" t="s">
        <v>322</v>
      </c>
      <c r="I156" s="64">
        <v>38</v>
      </c>
      <c r="J156" s="62" t="s">
        <v>323</v>
      </c>
      <c r="K156" s="64">
        <v>4</v>
      </c>
      <c r="L156" s="62" t="s">
        <v>331</v>
      </c>
      <c r="M156" s="62" t="s">
        <v>325</v>
      </c>
    </row>
    <row r="157" spans="2:13" x14ac:dyDescent="0.25">
      <c r="B157" s="62" t="s">
        <v>337</v>
      </c>
      <c r="C157" s="63">
        <v>0</v>
      </c>
      <c r="D157" s="63">
        <v>260</v>
      </c>
      <c r="E157" s="64">
        <v>25</v>
      </c>
      <c r="F157" s="62">
        <v>78</v>
      </c>
      <c r="G157" s="62" t="s">
        <v>321</v>
      </c>
      <c r="H157" s="62" t="s">
        <v>322</v>
      </c>
      <c r="I157" s="64">
        <v>34</v>
      </c>
      <c r="J157" s="62" t="s">
        <v>323</v>
      </c>
      <c r="K157" s="64">
        <v>4</v>
      </c>
      <c r="L157" s="62" t="s">
        <v>331</v>
      </c>
      <c r="M157" s="62" t="s">
        <v>325</v>
      </c>
    </row>
    <row r="158" spans="2:13" x14ac:dyDescent="0.25">
      <c r="B158" s="62" t="s">
        <v>330</v>
      </c>
      <c r="C158" s="63">
        <v>942</v>
      </c>
      <c r="D158" s="63">
        <v>3036</v>
      </c>
      <c r="E158" s="64">
        <v>25</v>
      </c>
      <c r="F158" s="62">
        <v>36</v>
      </c>
      <c r="G158" s="62" t="s">
        <v>321</v>
      </c>
      <c r="H158" s="62" t="s">
        <v>322</v>
      </c>
      <c r="I158" s="64">
        <v>37</v>
      </c>
      <c r="J158" s="62" t="s">
        <v>323</v>
      </c>
      <c r="K158" s="64">
        <v>3</v>
      </c>
      <c r="L158" s="62" t="s">
        <v>328</v>
      </c>
      <c r="M158" s="62" t="s">
        <v>325</v>
      </c>
    </row>
    <row r="159" spans="2:13" x14ac:dyDescent="0.25">
      <c r="B159" s="62" t="s">
        <v>320</v>
      </c>
      <c r="C159" s="63">
        <v>0</v>
      </c>
      <c r="D159" s="63">
        <v>643</v>
      </c>
      <c r="E159" s="64">
        <v>19</v>
      </c>
      <c r="F159" s="62">
        <v>6</v>
      </c>
      <c r="G159" s="62" t="s">
        <v>321</v>
      </c>
      <c r="H159" s="62" t="s">
        <v>322</v>
      </c>
      <c r="I159" s="64">
        <v>31</v>
      </c>
      <c r="J159" s="62" t="s">
        <v>339</v>
      </c>
      <c r="K159" s="64">
        <v>2</v>
      </c>
      <c r="L159" s="62" t="s">
        <v>331</v>
      </c>
      <c r="M159" s="62" t="s">
        <v>325</v>
      </c>
    </row>
    <row r="160" spans="2:13" x14ac:dyDescent="0.25">
      <c r="B160" s="62" t="s">
        <v>330</v>
      </c>
      <c r="C160" s="63">
        <v>3329</v>
      </c>
      <c r="D160" s="63">
        <v>0</v>
      </c>
      <c r="E160" s="64">
        <v>19</v>
      </c>
      <c r="F160" s="62">
        <v>15</v>
      </c>
      <c r="G160" s="62" t="s">
        <v>321</v>
      </c>
      <c r="H160" s="62" t="s">
        <v>322</v>
      </c>
      <c r="I160" s="64">
        <v>67</v>
      </c>
      <c r="J160" s="62" t="s">
        <v>333</v>
      </c>
      <c r="K160" s="64">
        <v>4</v>
      </c>
      <c r="L160" s="62" t="s">
        <v>328</v>
      </c>
      <c r="M160" s="62" t="s">
        <v>329</v>
      </c>
    </row>
    <row r="161" spans="2:13" x14ac:dyDescent="0.25">
      <c r="B161" s="62" t="s">
        <v>337</v>
      </c>
      <c r="C161" s="63">
        <v>0</v>
      </c>
      <c r="D161" s="63">
        <v>6345</v>
      </c>
      <c r="E161" s="64">
        <v>25</v>
      </c>
      <c r="F161" s="62">
        <v>19</v>
      </c>
      <c r="G161" s="62" t="s">
        <v>321</v>
      </c>
      <c r="H161" s="62" t="s">
        <v>322</v>
      </c>
      <c r="I161" s="64">
        <v>26</v>
      </c>
      <c r="J161" s="62" t="s">
        <v>323</v>
      </c>
      <c r="K161" s="64">
        <v>2</v>
      </c>
      <c r="L161" s="62" t="s">
        <v>328</v>
      </c>
      <c r="M161" s="62" t="s">
        <v>325</v>
      </c>
    </row>
    <row r="162" spans="2:13" x14ac:dyDescent="0.25">
      <c r="B162" s="62" t="s">
        <v>332</v>
      </c>
      <c r="C162" s="63">
        <v>0</v>
      </c>
      <c r="D162" s="63">
        <v>922</v>
      </c>
      <c r="E162" s="64">
        <v>37</v>
      </c>
      <c r="F162" s="62">
        <v>9</v>
      </c>
      <c r="G162" s="62" t="s">
        <v>336</v>
      </c>
      <c r="H162" s="62" t="s">
        <v>327</v>
      </c>
      <c r="I162" s="64">
        <v>24</v>
      </c>
      <c r="J162" s="62" t="s">
        <v>323</v>
      </c>
      <c r="K162" s="64">
        <v>2</v>
      </c>
      <c r="L162" s="62" t="s">
        <v>331</v>
      </c>
      <c r="M162" s="62" t="s">
        <v>329</v>
      </c>
    </row>
    <row r="163" spans="2:13" x14ac:dyDescent="0.25">
      <c r="B163" s="62" t="s">
        <v>326</v>
      </c>
      <c r="C163" s="63">
        <v>0</v>
      </c>
      <c r="D163" s="63">
        <v>909</v>
      </c>
      <c r="E163" s="64">
        <v>25</v>
      </c>
      <c r="F163" s="62">
        <v>3</v>
      </c>
      <c r="G163" s="62" t="s">
        <v>321</v>
      </c>
      <c r="H163" s="62" t="s">
        <v>322</v>
      </c>
      <c r="I163" s="64">
        <v>21</v>
      </c>
      <c r="J163" s="62" t="s">
        <v>339</v>
      </c>
      <c r="K163" s="64">
        <v>1</v>
      </c>
      <c r="L163" s="62" t="s">
        <v>328</v>
      </c>
      <c r="M163" s="62" t="s">
        <v>325</v>
      </c>
    </row>
    <row r="164" spans="2:13" x14ac:dyDescent="0.25">
      <c r="B164" s="62" t="s">
        <v>342</v>
      </c>
      <c r="C164" s="63">
        <v>0</v>
      </c>
      <c r="D164" s="63">
        <v>775</v>
      </c>
      <c r="E164" s="64">
        <v>19</v>
      </c>
      <c r="F164" s="62">
        <v>8</v>
      </c>
      <c r="G164" s="62" t="s">
        <v>321</v>
      </c>
      <c r="H164" s="62" t="s">
        <v>334</v>
      </c>
      <c r="I164" s="64">
        <v>46</v>
      </c>
      <c r="J164" s="62" t="s">
        <v>323</v>
      </c>
      <c r="K164" s="64">
        <v>3</v>
      </c>
      <c r="L164" s="62" t="s">
        <v>324</v>
      </c>
      <c r="M164" s="62" t="s">
        <v>329</v>
      </c>
    </row>
    <row r="165" spans="2:13" x14ac:dyDescent="0.25">
      <c r="B165" s="62" t="s">
        <v>326</v>
      </c>
      <c r="C165" s="63">
        <v>0</v>
      </c>
      <c r="D165" s="63">
        <v>979</v>
      </c>
      <c r="E165" s="64">
        <v>25</v>
      </c>
      <c r="F165" s="62">
        <v>48</v>
      </c>
      <c r="G165" s="62" t="s">
        <v>321</v>
      </c>
      <c r="H165" s="62" t="s">
        <v>322</v>
      </c>
      <c r="I165" s="64">
        <v>22</v>
      </c>
      <c r="J165" s="62" t="s">
        <v>333</v>
      </c>
      <c r="K165" s="64">
        <v>4</v>
      </c>
      <c r="L165" s="62" t="s">
        <v>328</v>
      </c>
      <c r="M165" s="62" t="s">
        <v>329</v>
      </c>
    </row>
    <row r="166" spans="2:13" x14ac:dyDescent="0.25">
      <c r="B166" s="62" t="s">
        <v>326</v>
      </c>
      <c r="C166" s="63">
        <v>0</v>
      </c>
      <c r="D166" s="63">
        <v>948</v>
      </c>
      <c r="E166" s="64">
        <v>19</v>
      </c>
      <c r="F166" s="62">
        <v>2</v>
      </c>
      <c r="G166" s="62" t="s">
        <v>336</v>
      </c>
      <c r="H166" s="62" t="s">
        <v>327</v>
      </c>
      <c r="I166" s="64">
        <v>20</v>
      </c>
      <c r="J166" s="62" t="s">
        <v>333</v>
      </c>
      <c r="K166" s="64">
        <v>4</v>
      </c>
      <c r="L166" s="62" t="s">
        <v>328</v>
      </c>
      <c r="M166" s="62" t="s">
        <v>325</v>
      </c>
    </row>
    <row r="167" spans="2:13" x14ac:dyDescent="0.25">
      <c r="B167" s="62" t="s">
        <v>335</v>
      </c>
      <c r="C167" s="63">
        <v>339</v>
      </c>
      <c r="D167" s="63">
        <v>2790</v>
      </c>
      <c r="E167" s="64">
        <v>22</v>
      </c>
      <c r="F167" s="62">
        <v>55</v>
      </c>
      <c r="G167" s="62" t="s">
        <v>321</v>
      </c>
      <c r="H167" s="62" t="s">
        <v>327</v>
      </c>
      <c r="I167" s="64">
        <v>60</v>
      </c>
      <c r="J167" s="62" t="s">
        <v>333</v>
      </c>
      <c r="K167" s="64">
        <v>2</v>
      </c>
      <c r="L167" s="62" t="s">
        <v>324</v>
      </c>
      <c r="M167" s="62" t="s">
        <v>329</v>
      </c>
    </row>
    <row r="168" spans="2:13" x14ac:dyDescent="0.25">
      <c r="B168" s="62" t="s">
        <v>337</v>
      </c>
      <c r="C168" s="63">
        <v>0</v>
      </c>
      <c r="D168" s="63">
        <v>309</v>
      </c>
      <c r="E168" s="64">
        <v>49</v>
      </c>
      <c r="F168" s="62">
        <v>37</v>
      </c>
      <c r="G168" s="62" t="s">
        <v>321</v>
      </c>
      <c r="H168" s="62" t="s">
        <v>322</v>
      </c>
      <c r="I168" s="64">
        <v>25</v>
      </c>
      <c r="J168" s="62" t="s">
        <v>323</v>
      </c>
      <c r="K168" s="64">
        <v>3</v>
      </c>
      <c r="L168" s="62" t="s">
        <v>328</v>
      </c>
      <c r="M168" s="62" t="s">
        <v>325</v>
      </c>
    </row>
    <row r="169" spans="2:13" x14ac:dyDescent="0.25">
      <c r="B169" s="62" t="s">
        <v>320</v>
      </c>
      <c r="C169" s="63">
        <v>0</v>
      </c>
      <c r="D169" s="63">
        <v>762</v>
      </c>
      <c r="E169" s="64">
        <v>10</v>
      </c>
      <c r="F169" s="62">
        <v>1</v>
      </c>
      <c r="G169" s="62" t="s">
        <v>336</v>
      </c>
      <c r="H169" s="62" t="s">
        <v>327</v>
      </c>
      <c r="I169" s="64">
        <v>21</v>
      </c>
      <c r="J169" s="62" t="s">
        <v>333</v>
      </c>
      <c r="K169" s="64">
        <v>4</v>
      </c>
      <c r="L169" s="62" t="s">
        <v>328</v>
      </c>
      <c r="M169" s="62" t="s">
        <v>329</v>
      </c>
    </row>
    <row r="170" spans="2:13" x14ac:dyDescent="0.25">
      <c r="B170" s="62" t="s">
        <v>320</v>
      </c>
      <c r="C170" s="63">
        <v>0</v>
      </c>
      <c r="D170" s="63">
        <v>970</v>
      </c>
      <c r="E170" s="64">
        <v>13</v>
      </c>
      <c r="F170" s="62">
        <v>14</v>
      </c>
      <c r="G170" s="62" t="s">
        <v>336</v>
      </c>
      <c r="H170" s="62" t="s">
        <v>327</v>
      </c>
      <c r="I170" s="64">
        <v>22</v>
      </c>
      <c r="J170" s="62" t="s">
        <v>323</v>
      </c>
      <c r="K170" s="64">
        <v>1</v>
      </c>
      <c r="L170" s="62" t="s">
        <v>328</v>
      </c>
      <c r="M170" s="62" t="s">
        <v>325</v>
      </c>
    </row>
    <row r="171" spans="2:13" x14ac:dyDescent="0.25">
      <c r="B171" s="62" t="s">
        <v>337</v>
      </c>
      <c r="C171" s="63">
        <v>105</v>
      </c>
      <c r="D171" s="63">
        <v>320</v>
      </c>
      <c r="E171" s="64">
        <v>28</v>
      </c>
      <c r="F171" s="62">
        <v>54</v>
      </c>
      <c r="G171" s="62" t="s">
        <v>321</v>
      </c>
      <c r="H171" s="62" t="s">
        <v>322</v>
      </c>
      <c r="I171" s="64">
        <v>29</v>
      </c>
      <c r="J171" s="62" t="s">
        <v>323</v>
      </c>
      <c r="K171" s="64">
        <v>2</v>
      </c>
      <c r="L171" s="62" t="s">
        <v>331</v>
      </c>
      <c r="M171" s="62" t="s">
        <v>325</v>
      </c>
    </row>
    <row r="172" spans="2:13" x14ac:dyDescent="0.25">
      <c r="B172" s="62" t="s">
        <v>320</v>
      </c>
      <c r="C172" s="63">
        <v>0</v>
      </c>
      <c r="D172" s="63">
        <v>861</v>
      </c>
      <c r="E172" s="64">
        <v>13</v>
      </c>
      <c r="F172" s="62">
        <v>111</v>
      </c>
      <c r="G172" s="62" t="s">
        <v>321</v>
      </c>
      <c r="H172" s="62" t="s">
        <v>322</v>
      </c>
      <c r="I172" s="64">
        <v>56</v>
      </c>
      <c r="J172" s="62" t="s">
        <v>323</v>
      </c>
      <c r="K172" s="64">
        <v>4</v>
      </c>
      <c r="L172" s="62" t="s">
        <v>324</v>
      </c>
      <c r="M172" s="62" t="s">
        <v>329</v>
      </c>
    </row>
    <row r="173" spans="2:13" x14ac:dyDescent="0.25">
      <c r="B173" s="62" t="s">
        <v>338</v>
      </c>
      <c r="C173" s="63">
        <v>216</v>
      </c>
      <c r="D173" s="63">
        <v>262</v>
      </c>
      <c r="E173" s="64">
        <v>37</v>
      </c>
      <c r="F173" s="62">
        <v>2</v>
      </c>
      <c r="G173" s="62" t="s">
        <v>321</v>
      </c>
      <c r="H173" s="62" t="s">
        <v>322</v>
      </c>
      <c r="I173" s="64">
        <v>32</v>
      </c>
      <c r="J173" s="62" t="s">
        <v>333</v>
      </c>
      <c r="K173" s="64">
        <v>1</v>
      </c>
      <c r="L173" s="62" t="s">
        <v>324</v>
      </c>
      <c r="M173" s="62" t="s">
        <v>329</v>
      </c>
    </row>
    <row r="174" spans="2:13" x14ac:dyDescent="0.25">
      <c r="B174" s="62" t="s">
        <v>326</v>
      </c>
      <c r="C174" s="63">
        <v>113</v>
      </c>
      <c r="D174" s="63">
        <v>692</v>
      </c>
      <c r="E174" s="64">
        <v>11</v>
      </c>
      <c r="F174" s="62">
        <v>14</v>
      </c>
      <c r="G174" s="62" t="s">
        <v>321</v>
      </c>
      <c r="H174" s="62" t="s">
        <v>327</v>
      </c>
      <c r="I174" s="64">
        <v>30</v>
      </c>
      <c r="J174" s="62" t="s">
        <v>323</v>
      </c>
      <c r="K174" s="64">
        <v>2</v>
      </c>
      <c r="L174" s="62" t="s">
        <v>324</v>
      </c>
      <c r="M174" s="62" t="s">
        <v>325</v>
      </c>
    </row>
    <row r="175" spans="2:13" x14ac:dyDescent="0.25">
      <c r="B175" s="62" t="s">
        <v>337</v>
      </c>
      <c r="C175" s="63">
        <v>109</v>
      </c>
      <c r="D175" s="63">
        <v>540</v>
      </c>
      <c r="E175" s="64">
        <v>37</v>
      </c>
      <c r="F175" s="62">
        <v>1</v>
      </c>
      <c r="G175" s="62" t="s">
        <v>321</v>
      </c>
      <c r="H175" s="62" t="s">
        <v>334</v>
      </c>
      <c r="I175" s="64">
        <v>27</v>
      </c>
      <c r="J175" s="62" t="s">
        <v>333</v>
      </c>
      <c r="K175" s="64">
        <v>4</v>
      </c>
      <c r="L175" s="62" t="s">
        <v>331</v>
      </c>
      <c r="M175" s="62" t="s">
        <v>329</v>
      </c>
    </row>
    <row r="176" spans="2:13" x14ac:dyDescent="0.25">
      <c r="B176" s="62" t="s">
        <v>330</v>
      </c>
      <c r="C176" s="63">
        <v>0</v>
      </c>
      <c r="D176" s="63">
        <v>470</v>
      </c>
      <c r="E176" s="64">
        <v>13</v>
      </c>
      <c r="F176" s="62">
        <v>0</v>
      </c>
      <c r="G176" s="62" t="s">
        <v>336</v>
      </c>
      <c r="H176" s="62" t="s">
        <v>327</v>
      </c>
      <c r="I176" s="64">
        <v>37</v>
      </c>
      <c r="J176" s="62" t="s">
        <v>323</v>
      </c>
      <c r="K176" s="64">
        <v>2</v>
      </c>
      <c r="L176" s="62" t="s">
        <v>340</v>
      </c>
      <c r="M176" s="62" t="s">
        <v>325</v>
      </c>
    </row>
    <row r="177" spans="2:13" x14ac:dyDescent="0.25">
      <c r="B177" s="62" t="s">
        <v>330</v>
      </c>
      <c r="C177" s="63">
        <v>0</v>
      </c>
      <c r="D177" s="63">
        <v>192</v>
      </c>
      <c r="E177" s="64">
        <v>7</v>
      </c>
      <c r="F177" s="62">
        <v>2</v>
      </c>
      <c r="G177" s="62" t="s">
        <v>321</v>
      </c>
      <c r="H177" s="62" t="s">
        <v>322</v>
      </c>
      <c r="I177" s="64">
        <v>39</v>
      </c>
      <c r="J177" s="62" t="s">
        <v>323</v>
      </c>
      <c r="K177" s="64">
        <v>4</v>
      </c>
      <c r="L177" s="62" t="s">
        <v>324</v>
      </c>
      <c r="M177" s="62" t="s">
        <v>325</v>
      </c>
    </row>
    <row r="178" spans="2:13" x14ac:dyDescent="0.25">
      <c r="B178" s="62" t="s">
        <v>330</v>
      </c>
      <c r="C178" s="63">
        <v>8176</v>
      </c>
      <c r="D178" s="63">
        <v>12230</v>
      </c>
      <c r="E178" s="64">
        <v>7</v>
      </c>
      <c r="F178" s="62">
        <v>5</v>
      </c>
      <c r="G178" s="62" t="s">
        <v>321</v>
      </c>
      <c r="H178" s="62" t="s">
        <v>334</v>
      </c>
      <c r="I178" s="64">
        <v>26</v>
      </c>
      <c r="J178" s="62" t="s">
        <v>323</v>
      </c>
      <c r="K178" s="64">
        <v>2</v>
      </c>
      <c r="L178" s="62" t="s">
        <v>340</v>
      </c>
      <c r="M178" s="62" t="s">
        <v>325</v>
      </c>
    </row>
    <row r="179" spans="2:13" x14ac:dyDescent="0.25">
      <c r="B179" s="62" t="s">
        <v>338</v>
      </c>
      <c r="C179" s="63">
        <v>0</v>
      </c>
      <c r="D179" s="63">
        <v>772</v>
      </c>
      <c r="E179" s="64">
        <v>25</v>
      </c>
      <c r="F179" s="62">
        <v>19</v>
      </c>
      <c r="G179" s="62" t="s">
        <v>321</v>
      </c>
      <c r="H179" s="62" t="s">
        <v>327</v>
      </c>
      <c r="I179" s="64">
        <v>32</v>
      </c>
      <c r="J179" s="62" t="s">
        <v>323</v>
      </c>
      <c r="K179" s="64">
        <v>2</v>
      </c>
      <c r="L179" s="62" t="s">
        <v>328</v>
      </c>
      <c r="M179" s="62" t="s">
        <v>325</v>
      </c>
    </row>
    <row r="180" spans="2:13" x14ac:dyDescent="0.25">
      <c r="B180" s="62" t="s">
        <v>326</v>
      </c>
      <c r="C180" s="63">
        <v>468</v>
      </c>
      <c r="D180" s="63">
        <v>14186</v>
      </c>
      <c r="E180" s="64">
        <v>22</v>
      </c>
      <c r="F180" s="62">
        <v>24</v>
      </c>
      <c r="G180" s="62" t="s">
        <v>321</v>
      </c>
      <c r="H180" s="62" t="s">
        <v>322</v>
      </c>
      <c r="I180" s="64">
        <v>31</v>
      </c>
      <c r="J180" s="62" t="s">
        <v>323</v>
      </c>
      <c r="K180" s="64">
        <v>2</v>
      </c>
      <c r="L180" s="62" t="s">
        <v>328</v>
      </c>
      <c r="M180" s="62" t="s">
        <v>325</v>
      </c>
    </row>
    <row r="181" spans="2:13" x14ac:dyDescent="0.25">
      <c r="B181" s="62" t="s">
        <v>337</v>
      </c>
      <c r="C181" s="63">
        <v>7885</v>
      </c>
      <c r="D181" s="63">
        <v>6330</v>
      </c>
      <c r="E181" s="64">
        <v>16</v>
      </c>
      <c r="F181" s="62">
        <v>14</v>
      </c>
      <c r="G181" s="62" t="s">
        <v>321</v>
      </c>
      <c r="H181" s="62" t="s">
        <v>322</v>
      </c>
      <c r="I181" s="64">
        <v>35</v>
      </c>
      <c r="J181" s="62" t="s">
        <v>323</v>
      </c>
      <c r="K181" s="64">
        <v>2</v>
      </c>
      <c r="L181" s="62" t="s">
        <v>328</v>
      </c>
      <c r="M181" s="62" t="s">
        <v>325</v>
      </c>
    </row>
    <row r="182" spans="2:13" x14ac:dyDescent="0.25">
      <c r="B182" s="62" t="s">
        <v>320</v>
      </c>
      <c r="C182" s="63">
        <v>0</v>
      </c>
      <c r="D182" s="63">
        <v>18716</v>
      </c>
      <c r="E182" s="64">
        <v>19</v>
      </c>
      <c r="F182" s="62">
        <v>93</v>
      </c>
      <c r="G182" s="62" t="s">
        <v>321</v>
      </c>
      <c r="H182" s="62" t="s">
        <v>322</v>
      </c>
      <c r="I182" s="64">
        <v>31</v>
      </c>
      <c r="J182" s="62" t="s">
        <v>323</v>
      </c>
      <c r="K182" s="64">
        <v>3</v>
      </c>
      <c r="L182" s="62" t="s">
        <v>331</v>
      </c>
      <c r="M182" s="62" t="s">
        <v>325</v>
      </c>
    </row>
    <row r="183" spans="2:13" x14ac:dyDescent="0.25">
      <c r="B183" s="62" t="s">
        <v>330</v>
      </c>
      <c r="C183" s="63">
        <v>0</v>
      </c>
      <c r="D183" s="63">
        <v>886</v>
      </c>
      <c r="E183" s="64">
        <v>22</v>
      </c>
      <c r="F183" s="62">
        <v>96</v>
      </c>
      <c r="G183" s="62" t="s">
        <v>321</v>
      </c>
      <c r="H183" s="62" t="s">
        <v>322</v>
      </c>
      <c r="I183" s="64">
        <v>64</v>
      </c>
      <c r="J183" s="62" t="s">
        <v>323</v>
      </c>
      <c r="K183" s="64">
        <v>4</v>
      </c>
      <c r="L183" s="62" t="s">
        <v>328</v>
      </c>
      <c r="M183" s="62" t="s">
        <v>325</v>
      </c>
    </row>
    <row r="184" spans="2:13" x14ac:dyDescent="0.25">
      <c r="B184" s="62" t="s">
        <v>335</v>
      </c>
      <c r="C184" s="63">
        <v>0</v>
      </c>
      <c r="D184" s="63">
        <v>750</v>
      </c>
      <c r="E184" s="64">
        <v>37</v>
      </c>
      <c r="F184" s="62">
        <v>2</v>
      </c>
      <c r="G184" s="62" t="s">
        <v>321</v>
      </c>
      <c r="H184" s="62" t="s">
        <v>327</v>
      </c>
      <c r="I184" s="64">
        <v>27</v>
      </c>
      <c r="J184" s="62" t="s">
        <v>323</v>
      </c>
      <c r="K184" s="64">
        <v>1</v>
      </c>
      <c r="L184" s="62" t="s">
        <v>328</v>
      </c>
      <c r="M184" s="62" t="s">
        <v>329</v>
      </c>
    </row>
    <row r="185" spans="2:13" x14ac:dyDescent="0.25">
      <c r="B185" s="62" t="s">
        <v>320</v>
      </c>
      <c r="C185" s="63">
        <v>0</v>
      </c>
      <c r="D185" s="63">
        <v>3870</v>
      </c>
      <c r="E185" s="64">
        <v>25</v>
      </c>
      <c r="F185" s="62">
        <v>11</v>
      </c>
      <c r="G185" s="62" t="s">
        <v>336</v>
      </c>
      <c r="H185" s="62" t="s">
        <v>327</v>
      </c>
      <c r="I185" s="64">
        <v>31</v>
      </c>
      <c r="J185" s="62" t="s">
        <v>323</v>
      </c>
      <c r="K185" s="64">
        <v>2</v>
      </c>
      <c r="L185" s="62" t="s">
        <v>324</v>
      </c>
      <c r="M185" s="62" t="s">
        <v>329</v>
      </c>
    </row>
    <row r="186" spans="2:13" x14ac:dyDescent="0.25">
      <c r="B186" s="62" t="s">
        <v>320</v>
      </c>
      <c r="C186" s="63">
        <v>0</v>
      </c>
      <c r="D186" s="63">
        <v>3273</v>
      </c>
      <c r="E186" s="64">
        <v>13</v>
      </c>
      <c r="F186" s="62">
        <v>4</v>
      </c>
      <c r="G186" s="62" t="s">
        <v>321</v>
      </c>
      <c r="H186" s="62" t="s">
        <v>334</v>
      </c>
      <c r="I186" s="64">
        <v>32</v>
      </c>
      <c r="J186" s="62" t="s">
        <v>323</v>
      </c>
      <c r="K186" s="64">
        <v>3</v>
      </c>
      <c r="L186" s="62" t="s">
        <v>324</v>
      </c>
      <c r="M186" s="62" t="s">
        <v>329</v>
      </c>
    </row>
    <row r="187" spans="2:13" x14ac:dyDescent="0.25">
      <c r="B187" s="62" t="s">
        <v>335</v>
      </c>
      <c r="C187" s="63">
        <v>0</v>
      </c>
      <c r="D187" s="63">
        <v>406</v>
      </c>
      <c r="E187" s="64">
        <v>6</v>
      </c>
      <c r="F187" s="62">
        <v>35</v>
      </c>
      <c r="G187" s="62" t="s">
        <v>321</v>
      </c>
      <c r="H187" s="62" t="s">
        <v>322</v>
      </c>
      <c r="I187" s="64">
        <v>73</v>
      </c>
      <c r="J187" s="62" t="s">
        <v>323</v>
      </c>
      <c r="K187" s="64">
        <v>4</v>
      </c>
      <c r="L187" s="62" t="s">
        <v>324</v>
      </c>
      <c r="M187" s="62" t="s">
        <v>325</v>
      </c>
    </row>
    <row r="188" spans="2:13" x14ac:dyDescent="0.25">
      <c r="B188" s="62" t="s">
        <v>326</v>
      </c>
      <c r="C188" s="63">
        <v>0</v>
      </c>
      <c r="D188" s="63">
        <v>461</v>
      </c>
      <c r="E188" s="64">
        <v>13</v>
      </c>
      <c r="F188" s="62">
        <v>48</v>
      </c>
      <c r="G188" s="62" t="s">
        <v>336</v>
      </c>
      <c r="H188" s="62" t="s">
        <v>327</v>
      </c>
      <c r="I188" s="64">
        <v>30</v>
      </c>
      <c r="J188" s="62" t="s">
        <v>323</v>
      </c>
      <c r="K188" s="64">
        <v>4</v>
      </c>
      <c r="L188" s="62" t="s">
        <v>324</v>
      </c>
      <c r="M188" s="62" t="s">
        <v>325</v>
      </c>
    </row>
    <row r="189" spans="2:13" x14ac:dyDescent="0.25">
      <c r="B189" s="62" t="s">
        <v>326</v>
      </c>
      <c r="C189" s="63">
        <v>0</v>
      </c>
      <c r="D189" s="63">
        <v>340</v>
      </c>
      <c r="E189" s="64">
        <v>19</v>
      </c>
      <c r="F189" s="62">
        <v>4</v>
      </c>
      <c r="G189" s="62" t="s">
        <v>321</v>
      </c>
      <c r="H189" s="62" t="s">
        <v>334</v>
      </c>
      <c r="I189" s="64">
        <v>42</v>
      </c>
      <c r="J189" s="62" t="s">
        <v>323</v>
      </c>
      <c r="K189" s="64">
        <v>1</v>
      </c>
      <c r="L189" s="62" t="s">
        <v>324</v>
      </c>
      <c r="M189" s="62" t="s">
        <v>329</v>
      </c>
    </row>
    <row r="190" spans="2:13" x14ac:dyDescent="0.25">
      <c r="B190" s="62" t="s">
        <v>320</v>
      </c>
      <c r="C190" s="63">
        <v>0</v>
      </c>
      <c r="D190" s="63">
        <v>6490</v>
      </c>
      <c r="E190" s="64">
        <v>19</v>
      </c>
      <c r="F190" s="62">
        <v>85</v>
      </c>
      <c r="G190" s="62" t="s">
        <v>321</v>
      </c>
      <c r="H190" s="62" t="s">
        <v>322</v>
      </c>
      <c r="I190" s="64">
        <v>45</v>
      </c>
      <c r="J190" s="62" t="s">
        <v>323</v>
      </c>
      <c r="K190" s="64">
        <v>4</v>
      </c>
      <c r="L190" s="62" t="s">
        <v>328</v>
      </c>
      <c r="M190" s="62" t="s">
        <v>325</v>
      </c>
    </row>
    <row r="191" spans="2:13" x14ac:dyDescent="0.25">
      <c r="B191" s="62" t="s">
        <v>320</v>
      </c>
      <c r="C191" s="63">
        <v>734</v>
      </c>
      <c r="D191" s="63">
        <v>348</v>
      </c>
      <c r="E191" s="64">
        <v>7</v>
      </c>
      <c r="F191" s="62">
        <v>100</v>
      </c>
      <c r="G191" s="62" t="s">
        <v>321</v>
      </c>
      <c r="H191" s="62" t="s">
        <v>322</v>
      </c>
      <c r="I191" s="64">
        <v>27</v>
      </c>
      <c r="J191" s="62" t="s">
        <v>323</v>
      </c>
      <c r="K191" s="64">
        <v>4</v>
      </c>
      <c r="L191" s="62" t="s">
        <v>328</v>
      </c>
      <c r="M191" s="62" t="s">
        <v>325</v>
      </c>
    </row>
    <row r="192" spans="2:13" x14ac:dyDescent="0.25">
      <c r="B192" s="62" t="s">
        <v>326</v>
      </c>
      <c r="C192" s="63">
        <v>0</v>
      </c>
      <c r="D192" s="63">
        <v>506</v>
      </c>
      <c r="E192" s="64">
        <v>25</v>
      </c>
      <c r="F192" s="62">
        <v>3</v>
      </c>
      <c r="G192" s="62" t="s">
        <v>336</v>
      </c>
      <c r="H192" s="62" t="s">
        <v>327</v>
      </c>
      <c r="I192" s="64">
        <v>22</v>
      </c>
      <c r="J192" s="62" t="s">
        <v>333</v>
      </c>
      <c r="K192" s="64">
        <v>4</v>
      </c>
      <c r="L192" s="62" t="s">
        <v>324</v>
      </c>
      <c r="M192" s="62" t="s">
        <v>329</v>
      </c>
    </row>
    <row r="193" spans="2:13" x14ac:dyDescent="0.25">
      <c r="B193" s="62" t="s">
        <v>337</v>
      </c>
      <c r="C193" s="63">
        <v>0</v>
      </c>
      <c r="D193" s="63">
        <v>14717</v>
      </c>
      <c r="E193" s="64">
        <v>28</v>
      </c>
      <c r="F193" s="62">
        <v>7</v>
      </c>
      <c r="G193" s="62" t="s">
        <v>321</v>
      </c>
      <c r="H193" s="62" t="s">
        <v>322</v>
      </c>
      <c r="I193" s="64">
        <v>26</v>
      </c>
      <c r="J193" s="62" t="s">
        <v>323</v>
      </c>
      <c r="K193" s="64">
        <v>2</v>
      </c>
      <c r="L193" s="62" t="s">
        <v>328</v>
      </c>
      <c r="M193" s="62" t="s">
        <v>325</v>
      </c>
    </row>
    <row r="194" spans="2:13" x14ac:dyDescent="0.25">
      <c r="B194" s="62" t="s">
        <v>335</v>
      </c>
      <c r="C194" s="63">
        <v>172</v>
      </c>
      <c r="D194" s="63">
        <v>0</v>
      </c>
      <c r="E194" s="64">
        <v>25</v>
      </c>
      <c r="F194" s="62">
        <v>36</v>
      </c>
      <c r="G194" s="62" t="s">
        <v>321</v>
      </c>
      <c r="H194" s="62" t="s">
        <v>322</v>
      </c>
      <c r="I194" s="64">
        <v>33</v>
      </c>
      <c r="J194" s="62" t="s">
        <v>323</v>
      </c>
      <c r="K194" s="64">
        <v>3</v>
      </c>
      <c r="L194" s="62" t="s">
        <v>328</v>
      </c>
      <c r="M194" s="62" t="s">
        <v>325</v>
      </c>
    </row>
    <row r="195" spans="2:13" x14ac:dyDescent="0.25">
      <c r="B195" s="62" t="s">
        <v>330</v>
      </c>
      <c r="C195" s="63">
        <v>644</v>
      </c>
      <c r="D195" s="63">
        <v>1571</v>
      </c>
      <c r="E195" s="64">
        <v>19</v>
      </c>
      <c r="F195" s="62">
        <v>1</v>
      </c>
      <c r="G195" s="62" t="s">
        <v>336</v>
      </c>
      <c r="H195" s="62" t="s">
        <v>327</v>
      </c>
      <c r="I195" s="64">
        <v>27</v>
      </c>
      <c r="J195" s="62" t="s">
        <v>323</v>
      </c>
      <c r="K195" s="64">
        <v>3</v>
      </c>
      <c r="L195" s="62" t="s">
        <v>328</v>
      </c>
      <c r="M195" s="62" t="s">
        <v>329</v>
      </c>
    </row>
    <row r="196" spans="2:13" x14ac:dyDescent="0.25">
      <c r="B196" s="62" t="s">
        <v>330</v>
      </c>
      <c r="C196" s="63">
        <v>0</v>
      </c>
      <c r="D196" s="63">
        <v>0</v>
      </c>
      <c r="E196" s="64">
        <v>25</v>
      </c>
      <c r="F196" s="62">
        <v>19</v>
      </c>
      <c r="G196" s="62" t="s">
        <v>336</v>
      </c>
      <c r="H196" s="62" t="s">
        <v>327</v>
      </c>
      <c r="I196" s="64">
        <v>24</v>
      </c>
      <c r="J196" s="62" t="s">
        <v>333</v>
      </c>
      <c r="K196" s="64">
        <v>4</v>
      </c>
      <c r="L196" s="62" t="s">
        <v>328</v>
      </c>
      <c r="M196" s="62" t="s">
        <v>329</v>
      </c>
    </row>
    <row r="197" spans="2:13" x14ac:dyDescent="0.25">
      <c r="B197" s="62" t="s">
        <v>326</v>
      </c>
      <c r="C197" s="63">
        <v>617</v>
      </c>
      <c r="D197" s="63">
        <v>411</v>
      </c>
      <c r="E197" s="64">
        <v>31</v>
      </c>
      <c r="F197" s="62">
        <v>3</v>
      </c>
      <c r="G197" s="62" t="s">
        <v>321</v>
      </c>
      <c r="H197" s="62" t="s">
        <v>334</v>
      </c>
      <c r="I197" s="64">
        <v>21</v>
      </c>
      <c r="J197" s="62" t="s">
        <v>323</v>
      </c>
      <c r="K197" s="64">
        <v>1</v>
      </c>
      <c r="L197" s="62" t="s">
        <v>328</v>
      </c>
      <c r="M197" s="62" t="s">
        <v>325</v>
      </c>
    </row>
    <row r="198" spans="2:13" x14ac:dyDescent="0.25">
      <c r="B198" s="62" t="s">
        <v>330</v>
      </c>
      <c r="C198" s="63">
        <v>0</v>
      </c>
      <c r="D198" s="63">
        <v>544</v>
      </c>
      <c r="E198" s="64">
        <v>25</v>
      </c>
      <c r="F198" s="62">
        <v>0</v>
      </c>
      <c r="G198" s="62" t="s">
        <v>336</v>
      </c>
      <c r="H198" s="62" t="s">
        <v>327</v>
      </c>
      <c r="I198" s="64">
        <v>28</v>
      </c>
      <c r="J198" s="62" t="s">
        <v>333</v>
      </c>
      <c r="K198" s="64">
        <v>4</v>
      </c>
      <c r="L198" s="62" t="s">
        <v>340</v>
      </c>
      <c r="M198" s="62" t="s">
        <v>329</v>
      </c>
    </row>
    <row r="199" spans="2:13" x14ac:dyDescent="0.25">
      <c r="B199" s="62" t="s">
        <v>320</v>
      </c>
      <c r="C199" s="63">
        <v>586</v>
      </c>
      <c r="D199" s="63">
        <v>0</v>
      </c>
      <c r="E199" s="64">
        <v>13</v>
      </c>
      <c r="F199" s="62">
        <v>0</v>
      </c>
      <c r="G199" s="62" t="s">
        <v>321</v>
      </c>
      <c r="H199" s="62" t="s">
        <v>322</v>
      </c>
      <c r="I199" s="64">
        <v>51</v>
      </c>
      <c r="J199" s="62" t="s">
        <v>323</v>
      </c>
      <c r="K199" s="64">
        <v>1</v>
      </c>
      <c r="L199" s="62" t="s">
        <v>331</v>
      </c>
      <c r="M199" s="62" t="s">
        <v>329</v>
      </c>
    </row>
    <row r="200" spans="2:13" x14ac:dyDescent="0.25">
      <c r="B200" s="62" t="s">
        <v>326</v>
      </c>
      <c r="C200" s="63">
        <v>0</v>
      </c>
      <c r="D200" s="63">
        <v>835</v>
      </c>
      <c r="E200" s="64">
        <v>19</v>
      </c>
      <c r="F200" s="62">
        <v>42</v>
      </c>
      <c r="G200" s="62" t="s">
        <v>336</v>
      </c>
      <c r="H200" s="62" t="s">
        <v>327</v>
      </c>
      <c r="I200" s="64">
        <v>21</v>
      </c>
      <c r="J200" s="62" t="s">
        <v>323</v>
      </c>
      <c r="K200" s="64">
        <v>1</v>
      </c>
      <c r="L200" s="62" t="s">
        <v>328</v>
      </c>
      <c r="M200" s="62" t="s">
        <v>329</v>
      </c>
    </row>
    <row r="201" spans="2:13" x14ac:dyDescent="0.25">
      <c r="B201" s="62" t="s">
        <v>320</v>
      </c>
      <c r="C201" s="63">
        <v>0</v>
      </c>
      <c r="D201" s="63">
        <v>823</v>
      </c>
      <c r="E201" s="64">
        <v>25</v>
      </c>
      <c r="F201" s="62">
        <v>47</v>
      </c>
      <c r="G201" s="62" t="s">
        <v>321</v>
      </c>
      <c r="H201" s="62" t="s">
        <v>322</v>
      </c>
      <c r="I201" s="64">
        <v>27</v>
      </c>
      <c r="J201" s="62" t="s">
        <v>323</v>
      </c>
      <c r="K201" s="64">
        <v>2</v>
      </c>
      <c r="L201" s="62" t="s">
        <v>328</v>
      </c>
      <c r="M201" s="62" t="s">
        <v>325</v>
      </c>
    </row>
    <row r="202" spans="2:13" x14ac:dyDescent="0.25">
      <c r="B202" s="62" t="s">
        <v>335</v>
      </c>
      <c r="C202" s="63">
        <v>0</v>
      </c>
      <c r="D202" s="63">
        <v>5180</v>
      </c>
      <c r="E202" s="64">
        <v>22</v>
      </c>
      <c r="F202" s="62">
        <v>4</v>
      </c>
      <c r="G202" s="62" t="s">
        <v>321</v>
      </c>
      <c r="H202" s="62" t="s">
        <v>322</v>
      </c>
      <c r="I202" s="64">
        <v>40</v>
      </c>
      <c r="J202" s="62" t="s">
        <v>323</v>
      </c>
      <c r="K202" s="64">
        <v>2</v>
      </c>
      <c r="L202" s="62" t="s">
        <v>324</v>
      </c>
      <c r="M202" s="62" t="s">
        <v>329</v>
      </c>
    </row>
    <row r="203" spans="2:13" x14ac:dyDescent="0.25">
      <c r="B203" s="62" t="s">
        <v>320</v>
      </c>
      <c r="C203" s="63">
        <v>0</v>
      </c>
      <c r="D203" s="63">
        <v>408</v>
      </c>
      <c r="E203" s="64">
        <v>16</v>
      </c>
      <c r="F203" s="62">
        <v>12</v>
      </c>
      <c r="G203" s="62" t="s">
        <v>321</v>
      </c>
      <c r="H203" s="62" t="s">
        <v>322</v>
      </c>
      <c r="I203" s="64">
        <v>34</v>
      </c>
      <c r="J203" s="62" t="s">
        <v>339</v>
      </c>
      <c r="K203" s="64">
        <v>4</v>
      </c>
      <c r="L203" s="62" t="s">
        <v>328</v>
      </c>
      <c r="M203" s="62" t="s">
        <v>325</v>
      </c>
    </row>
    <row r="204" spans="2:13" x14ac:dyDescent="0.25">
      <c r="B204" s="62" t="s">
        <v>330</v>
      </c>
      <c r="C204" s="63">
        <v>0</v>
      </c>
      <c r="D204" s="63">
        <v>821</v>
      </c>
      <c r="E204" s="64">
        <v>48</v>
      </c>
      <c r="F204" s="62">
        <v>5</v>
      </c>
      <c r="G204" s="62" t="s">
        <v>336</v>
      </c>
      <c r="H204" s="62" t="s">
        <v>327</v>
      </c>
      <c r="I204" s="64">
        <v>34</v>
      </c>
      <c r="J204" s="62" t="s">
        <v>323</v>
      </c>
      <c r="K204" s="64">
        <v>1</v>
      </c>
      <c r="L204" s="62" t="s">
        <v>324</v>
      </c>
      <c r="M204" s="62" t="s">
        <v>325</v>
      </c>
    </row>
    <row r="205" spans="2:13" x14ac:dyDescent="0.25">
      <c r="B205" s="62" t="s">
        <v>332</v>
      </c>
      <c r="C205" s="63">
        <v>522</v>
      </c>
      <c r="D205" s="63">
        <v>385</v>
      </c>
      <c r="E205" s="64">
        <v>10</v>
      </c>
      <c r="F205" s="62">
        <v>66</v>
      </c>
      <c r="G205" s="62" t="s">
        <v>321</v>
      </c>
      <c r="H205" s="62" t="s">
        <v>322</v>
      </c>
      <c r="I205" s="64">
        <v>63</v>
      </c>
      <c r="J205" s="62" t="s">
        <v>323</v>
      </c>
      <c r="K205" s="64">
        <v>4</v>
      </c>
      <c r="L205" s="62" t="s">
        <v>324</v>
      </c>
      <c r="M205" s="62" t="s">
        <v>325</v>
      </c>
    </row>
    <row r="206" spans="2:13" x14ac:dyDescent="0.25">
      <c r="B206" s="62" t="s">
        <v>330</v>
      </c>
      <c r="C206" s="63">
        <v>585</v>
      </c>
      <c r="D206" s="63">
        <v>2223</v>
      </c>
      <c r="E206" s="64">
        <v>16</v>
      </c>
      <c r="F206" s="62">
        <v>0</v>
      </c>
      <c r="G206" s="62" t="s">
        <v>321</v>
      </c>
      <c r="H206" s="62" t="s">
        <v>322</v>
      </c>
      <c r="I206" s="64">
        <v>33</v>
      </c>
      <c r="J206" s="62" t="s">
        <v>323</v>
      </c>
      <c r="K206" s="64">
        <v>2</v>
      </c>
      <c r="L206" s="62" t="s">
        <v>331</v>
      </c>
      <c r="M206" s="62" t="s">
        <v>329</v>
      </c>
    </row>
    <row r="207" spans="2:13" x14ac:dyDescent="0.25">
      <c r="B207" s="62" t="s">
        <v>330</v>
      </c>
      <c r="C207" s="63">
        <v>5588</v>
      </c>
      <c r="D207" s="63">
        <v>0</v>
      </c>
      <c r="E207" s="64">
        <v>22</v>
      </c>
      <c r="F207" s="62">
        <v>10</v>
      </c>
      <c r="G207" s="62" t="s">
        <v>336</v>
      </c>
      <c r="H207" s="62" t="s">
        <v>327</v>
      </c>
      <c r="I207" s="64">
        <v>28</v>
      </c>
      <c r="J207" s="62" t="s">
        <v>323</v>
      </c>
      <c r="K207" s="64">
        <v>4</v>
      </c>
      <c r="L207" s="62" t="s">
        <v>328</v>
      </c>
      <c r="M207" s="62" t="s">
        <v>329</v>
      </c>
    </row>
    <row r="208" spans="2:13" x14ac:dyDescent="0.25">
      <c r="B208" s="62" t="s">
        <v>330</v>
      </c>
      <c r="C208" s="63">
        <v>0</v>
      </c>
      <c r="D208" s="63">
        <v>605</v>
      </c>
      <c r="E208" s="64">
        <v>37</v>
      </c>
      <c r="F208" s="62">
        <v>20</v>
      </c>
      <c r="G208" s="62" t="s">
        <v>336</v>
      </c>
      <c r="H208" s="62" t="s">
        <v>327</v>
      </c>
      <c r="I208" s="64">
        <v>24</v>
      </c>
      <c r="J208" s="62" t="s">
        <v>323</v>
      </c>
      <c r="K208" s="64">
        <v>2</v>
      </c>
      <c r="L208" s="62" t="s">
        <v>328</v>
      </c>
      <c r="M208" s="62" t="s">
        <v>329</v>
      </c>
    </row>
    <row r="209" spans="2:13" x14ac:dyDescent="0.25">
      <c r="B209" s="62" t="s">
        <v>326</v>
      </c>
      <c r="C209" s="63">
        <v>352</v>
      </c>
      <c r="D209" s="63">
        <v>7525</v>
      </c>
      <c r="E209" s="64">
        <v>13</v>
      </c>
      <c r="F209" s="62">
        <v>4</v>
      </c>
      <c r="G209" s="62" t="s">
        <v>336</v>
      </c>
      <c r="H209" s="62" t="s">
        <v>327</v>
      </c>
      <c r="I209" s="64">
        <v>18</v>
      </c>
      <c r="J209" s="62" t="s">
        <v>333</v>
      </c>
      <c r="K209" s="64">
        <v>4</v>
      </c>
      <c r="L209" s="62" t="s">
        <v>324</v>
      </c>
      <c r="M209" s="62" t="s">
        <v>325</v>
      </c>
    </row>
    <row r="210" spans="2:13" x14ac:dyDescent="0.25">
      <c r="B210" s="62" t="s">
        <v>320</v>
      </c>
      <c r="C210" s="63">
        <v>0</v>
      </c>
      <c r="D210" s="63">
        <v>3529</v>
      </c>
      <c r="E210" s="64">
        <v>14</v>
      </c>
      <c r="F210" s="62">
        <v>0</v>
      </c>
      <c r="G210" s="62" t="s">
        <v>336</v>
      </c>
      <c r="H210" s="62" t="s">
        <v>327</v>
      </c>
      <c r="I210" s="64">
        <v>63</v>
      </c>
      <c r="J210" s="62" t="s">
        <v>323</v>
      </c>
      <c r="K210" s="64">
        <v>4</v>
      </c>
      <c r="L210" s="62" t="s">
        <v>328</v>
      </c>
      <c r="M210" s="62" t="s">
        <v>325</v>
      </c>
    </row>
    <row r="211" spans="2:13" x14ac:dyDescent="0.25">
      <c r="B211" s="62" t="s">
        <v>335</v>
      </c>
      <c r="C211" s="63">
        <v>2715</v>
      </c>
      <c r="D211" s="63">
        <v>1435</v>
      </c>
      <c r="E211" s="64">
        <v>49</v>
      </c>
      <c r="F211" s="62">
        <v>14</v>
      </c>
      <c r="G211" s="62" t="s">
        <v>321</v>
      </c>
      <c r="H211" s="62" t="s">
        <v>327</v>
      </c>
      <c r="I211" s="64">
        <v>37</v>
      </c>
      <c r="J211" s="62" t="s">
        <v>323</v>
      </c>
      <c r="K211" s="64">
        <v>2</v>
      </c>
      <c r="L211" s="62" t="s">
        <v>328</v>
      </c>
      <c r="M211" s="62" t="s">
        <v>329</v>
      </c>
    </row>
    <row r="212" spans="2:13" x14ac:dyDescent="0.25">
      <c r="B212" s="62" t="s">
        <v>339</v>
      </c>
      <c r="C212" s="63">
        <v>560</v>
      </c>
      <c r="D212" s="63">
        <v>887</v>
      </c>
      <c r="E212" s="64">
        <v>25</v>
      </c>
      <c r="F212" s="62">
        <v>20</v>
      </c>
      <c r="G212" s="62" t="s">
        <v>321</v>
      </c>
      <c r="H212" s="62" t="s">
        <v>322</v>
      </c>
      <c r="I212" s="64">
        <v>38</v>
      </c>
      <c r="J212" s="62" t="s">
        <v>323</v>
      </c>
      <c r="K212" s="64">
        <v>3</v>
      </c>
      <c r="L212" s="62" t="s">
        <v>331</v>
      </c>
      <c r="M212" s="62" t="s">
        <v>329</v>
      </c>
    </row>
    <row r="213" spans="2:13" x14ac:dyDescent="0.25">
      <c r="B213" s="62" t="s">
        <v>320</v>
      </c>
      <c r="C213" s="63">
        <v>895</v>
      </c>
      <c r="D213" s="63">
        <v>243</v>
      </c>
      <c r="E213" s="64">
        <v>13</v>
      </c>
      <c r="F213" s="62">
        <v>4</v>
      </c>
      <c r="G213" s="62" t="s">
        <v>321</v>
      </c>
      <c r="H213" s="62" t="s">
        <v>334</v>
      </c>
      <c r="I213" s="64">
        <v>22</v>
      </c>
      <c r="J213" s="62" t="s">
        <v>333</v>
      </c>
      <c r="K213" s="64">
        <v>1</v>
      </c>
      <c r="L213" s="62" t="s">
        <v>328</v>
      </c>
      <c r="M213" s="62" t="s">
        <v>329</v>
      </c>
    </row>
    <row r="214" spans="2:13" x14ac:dyDescent="0.25">
      <c r="B214" s="62" t="s">
        <v>330</v>
      </c>
      <c r="C214" s="63">
        <v>305</v>
      </c>
      <c r="D214" s="63">
        <v>4553</v>
      </c>
      <c r="E214" s="64">
        <v>7</v>
      </c>
      <c r="F214" s="62">
        <v>2</v>
      </c>
      <c r="G214" s="62" t="s">
        <v>336</v>
      </c>
      <c r="H214" s="62" t="s">
        <v>327</v>
      </c>
      <c r="I214" s="64">
        <v>31</v>
      </c>
      <c r="J214" s="62" t="s">
        <v>323</v>
      </c>
      <c r="K214" s="64">
        <v>1</v>
      </c>
      <c r="L214" s="62" t="s">
        <v>324</v>
      </c>
      <c r="M214" s="62" t="s">
        <v>329</v>
      </c>
    </row>
    <row r="215" spans="2:13" x14ac:dyDescent="0.25">
      <c r="B215" s="62" t="s">
        <v>320</v>
      </c>
      <c r="C215" s="63">
        <v>0</v>
      </c>
      <c r="D215" s="63">
        <v>418</v>
      </c>
      <c r="E215" s="64">
        <v>19</v>
      </c>
      <c r="F215" s="62">
        <v>4</v>
      </c>
      <c r="G215" s="62" t="s">
        <v>321</v>
      </c>
      <c r="H215" s="62" t="s">
        <v>322</v>
      </c>
      <c r="I215" s="64">
        <v>31</v>
      </c>
      <c r="J215" s="62" t="s">
        <v>323</v>
      </c>
      <c r="K215" s="64">
        <v>2</v>
      </c>
      <c r="L215" s="62" t="s">
        <v>328</v>
      </c>
      <c r="M215" s="62" t="s">
        <v>325</v>
      </c>
    </row>
    <row r="216" spans="2:13" x14ac:dyDescent="0.25">
      <c r="B216" s="62" t="s">
        <v>330</v>
      </c>
      <c r="C216" s="63">
        <v>0</v>
      </c>
      <c r="D216" s="63">
        <v>771</v>
      </c>
      <c r="E216" s="64">
        <v>25</v>
      </c>
      <c r="F216" s="62">
        <v>0</v>
      </c>
      <c r="G216" s="62" t="s">
        <v>321</v>
      </c>
      <c r="H216" s="62" t="s">
        <v>322</v>
      </c>
      <c r="I216" s="64">
        <v>42</v>
      </c>
      <c r="J216" s="62" t="s">
        <v>339</v>
      </c>
      <c r="K216" s="64">
        <v>2</v>
      </c>
      <c r="L216" s="62" t="s">
        <v>328</v>
      </c>
      <c r="M216" s="62" t="s">
        <v>329</v>
      </c>
    </row>
    <row r="217" spans="2:13" x14ac:dyDescent="0.25">
      <c r="B217" s="62" t="s">
        <v>326</v>
      </c>
      <c r="C217" s="63">
        <v>0</v>
      </c>
      <c r="D217" s="63">
        <v>463</v>
      </c>
      <c r="E217" s="64">
        <v>11</v>
      </c>
      <c r="F217" s="62">
        <v>13</v>
      </c>
      <c r="G217" s="62" t="s">
        <v>321</v>
      </c>
      <c r="H217" s="62" t="s">
        <v>322</v>
      </c>
      <c r="I217" s="64">
        <v>24</v>
      </c>
      <c r="J217" s="62" t="s">
        <v>333</v>
      </c>
      <c r="K217" s="64">
        <v>2</v>
      </c>
      <c r="L217" s="62" t="s">
        <v>324</v>
      </c>
      <c r="M217" s="62" t="s">
        <v>329</v>
      </c>
    </row>
    <row r="218" spans="2:13" x14ac:dyDescent="0.25">
      <c r="B218" s="62" t="s">
        <v>335</v>
      </c>
      <c r="C218" s="63">
        <v>8948</v>
      </c>
      <c r="D218" s="63">
        <v>110</v>
      </c>
      <c r="E218" s="64">
        <v>31</v>
      </c>
      <c r="F218" s="62">
        <v>90</v>
      </c>
      <c r="G218" s="62" t="s">
        <v>321</v>
      </c>
      <c r="H218" s="62" t="s">
        <v>322</v>
      </c>
      <c r="I218" s="64">
        <v>65</v>
      </c>
      <c r="J218" s="62" t="s">
        <v>323</v>
      </c>
      <c r="K218" s="64">
        <v>4</v>
      </c>
      <c r="L218" s="62" t="s">
        <v>331</v>
      </c>
      <c r="M218" s="62" t="s">
        <v>329</v>
      </c>
    </row>
    <row r="219" spans="2:13" x14ac:dyDescent="0.25">
      <c r="B219" s="62" t="s">
        <v>337</v>
      </c>
      <c r="C219" s="63">
        <v>0</v>
      </c>
      <c r="D219" s="63">
        <v>10099</v>
      </c>
      <c r="E219" s="64">
        <v>16</v>
      </c>
      <c r="F219" s="62">
        <v>108</v>
      </c>
      <c r="G219" s="62" t="s">
        <v>321</v>
      </c>
      <c r="H219" s="62" t="s">
        <v>322</v>
      </c>
      <c r="I219" s="64">
        <v>22</v>
      </c>
      <c r="J219" s="62" t="s">
        <v>333</v>
      </c>
      <c r="K219" s="64">
        <v>4</v>
      </c>
      <c r="L219" s="62" t="s">
        <v>328</v>
      </c>
      <c r="M219" s="62" t="s">
        <v>325</v>
      </c>
    </row>
    <row r="220" spans="2:13" x14ac:dyDescent="0.25">
      <c r="B220" s="62" t="s">
        <v>337</v>
      </c>
      <c r="C220" s="63">
        <v>0</v>
      </c>
      <c r="D220" s="63">
        <v>13428</v>
      </c>
      <c r="E220" s="64">
        <v>7</v>
      </c>
      <c r="F220" s="62">
        <v>0</v>
      </c>
      <c r="G220" s="62" t="s">
        <v>336</v>
      </c>
      <c r="H220" s="62" t="s">
        <v>327</v>
      </c>
      <c r="I220" s="64">
        <v>22</v>
      </c>
      <c r="J220" s="62" t="s">
        <v>333</v>
      </c>
      <c r="K220" s="64">
        <v>2</v>
      </c>
      <c r="L220" s="62" t="s">
        <v>340</v>
      </c>
      <c r="M220" s="62" t="s">
        <v>325</v>
      </c>
    </row>
    <row r="221" spans="2:13" x14ac:dyDescent="0.25">
      <c r="B221" s="62" t="s">
        <v>320</v>
      </c>
      <c r="C221" s="63">
        <v>0</v>
      </c>
      <c r="D221" s="63">
        <v>208</v>
      </c>
      <c r="E221" s="64">
        <v>13</v>
      </c>
      <c r="F221" s="62">
        <v>23</v>
      </c>
      <c r="G221" s="62" t="s">
        <v>321</v>
      </c>
      <c r="H221" s="62" t="s">
        <v>322</v>
      </c>
      <c r="I221" s="64">
        <v>51</v>
      </c>
      <c r="J221" s="62" t="s">
        <v>323</v>
      </c>
      <c r="K221" s="64">
        <v>4</v>
      </c>
      <c r="L221" s="62" t="s">
        <v>328</v>
      </c>
      <c r="M221" s="62" t="s">
        <v>325</v>
      </c>
    </row>
    <row r="222" spans="2:13" x14ac:dyDescent="0.25">
      <c r="B222" s="62" t="s">
        <v>320</v>
      </c>
      <c r="C222" s="63">
        <v>0</v>
      </c>
      <c r="D222" s="63">
        <v>552</v>
      </c>
      <c r="E222" s="64">
        <v>13</v>
      </c>
      <c r="F222" s="62">
        <v>15</v>
      </c>
      <c r="G222" s="62" t="s">
        <v>336</v>
      </c>
      <c r="H222" s="62" t="s">
        <v>327</v>
      </c>
      <c r="I222" s="64">
        <v>23</v>
      </c>
      <c r="J222" s="62" t="s">
        <v>323</v>
      </c>
      <c r="K222" s="64">
        <v>4</v>
      </c>
      <c r="L222" s="62" t="s">
        <v>324</v>
      </c>
      <c r="M222" s="62" t="s">
        <v>329</v>
      </c>
    </row>
    <row r="223" spans="2:13" x14ac:dyDescent="0.25">
      <c r="B223" s="62" t="s">
        <v>332</v>
      </c>
      <c r="C223" s="63">
        <v>0</v>
      </c>
      <c r="D223" s="63">
        <v>3105</v>
      </c>
      <c r="E223" s="64">
        <v>16</v>
      </c>
      <c r="F223" s="62">
        <v>19</v>
      </c>
      <c r="G223" s="62" t="s">
        <v>336</v>
      </c>
      <c r="H223" s="62" t="s">
        <v>327</v>
      </c>
      <c r="I223" s="64">
        <v>30</v>
      </c>
      <c r="J223" s="62" t="s">
        <v>323</v>
      </c>
      <c r="K223" s="64">
        <v>3</v>
      </c>
      <c r="L223" s="62" t="s">
        <v>328</v>
      </c>
      <c r="M223" s="62" t="s">
        <v>325</v>
      </c>
    </row>
    <row r="224" spans="2:13" x14ac:dyDescent="0.25">
      <c r="B224" s="62" t="s">
        <v>320</v>
      </c>
      <c r="C224" s="63">
        <v>483</v>
      </c>
      <c r="D224" s="63">
        <v>415</v>
      </c>
      <c r="E224" s="64">
        <v>19</v>
      </c>
      <c r="F224" s="62">
        <v>6</v>
      </c>
      <c r="G224" s="62" t="s">
        <v>321</v>
      </c>
      <c r="H224" s="62" t="s">
        <v>334</v>
      </c>
      <c r="I224" s="64">
        <v>32</v>
      </c>
      <c r="J224" s="62" t="s">
        <v>323</v>
      </c>
      <c r="K224" s="64">
        <v>2</v>
      </c>
      <c r="L224" s="62" t="s">
        <v>328</v>
      </c>
      <c r="M224" s="62" t="s">
        <v>329</v>
      </c>
    </row>
    <row r="225" spans="2:13" x14ac:dyDescent="0.25">
      <c r="B225" s="62" t="s">
        <v>342</v>
      </c>
      <c r="C225" s="63">
        <v>0</v>
      </c>
      <c r="D225" s="63">
        <v>1238</v>
      </c>
      <c r="E225" s="64">
        <v>13</v>
      </c>
      <c r="F225" s="62">
        <v>0</v>
      </c>
      <c r="G225" s="62" t="s">
        <v>336</v>
      </c>
      <c r="H225" s="62" t="s">
        <v>327</v>
      </c>
      <c r="I225" s="64">
        <v>21</v>
      </c>
      <c r="J225" s="62" t="s">
        <v>323</v>
      </c>
      <c r="K225" s="64">
        <v>3</v>
      </c>
      <c r="L225" s="62" t="s">
        <v>328</v>
      </c>
      <c r="M225" s="62" t="s">
        <v>329</v>
      </c>
    </row>
    <row r="226" spans="2:13" x14ac:dyDescent="0.25">
      <c r="B226" s="62" t="s">
        <v>332</v>
      </c>
      <c r="C226" s="63">
        <v>0</v>
      </c>
      <c r="D226" s="63">
        <v>238</v>
      </c>
      <c r="E226" s="64">
        <v>13</v>
      </c>
      <c r="F226" s="62">
        <v>2</v>
      </c>
      <c r="G226" s="62" t="s">
        <v>336</v>
      </c>
      <c r="H226" s="62" t="s">
        <v>327</v>
      </c>
      <c r="I226" s="64">
        <v>52</v>
      </c>
      <c r="J226" s="62" t="s">
        <v>323</v>
      </c>
      <c r="K226" s="64">
        <v>4</v>
      </c>
      <c r="L226" s="62" t="s">
        <v>328</v>
      </c>
      <c r="M226" s="62" t="s">
        <v>329</v>
      </c>
    </row>
    <row r="227" spans="2:13" x14ac:dyDescent="0.25">
      <c r="B227" s="62" t="s">
        <v>326</v>
      </c>
      <c r="C227" s="63">
        <v>0</v>
      </c>
      <c r="D227" s="63">
        <v>127</v>
      </c>
      <c r="E227" s="64">
        <v>31</v>
      </c>
      <c r="F227" s="62">
        <v>35</v>
      </c>
      <c r="G227" s="62" t="s">
        <v>336</v>
      </c>
      <c r="H227" s="62" t="s">
        <v>327</v>
      </c>
      <c r="I227" s="64">
        <v>22</v>
      </c>
      <c r="J227" s="62" t="s">
        <v>333</v>
      </c>
      <c r="K227" s="64">
        <v>4</v>
      </c>
      <c r="L227" s="62" t="s">
        <v>328</v>
      </c>
      <c r="M227" s="62" t="s">
        <v>329</v>
      </c>
    </row>
    <row r="228" spans="2:13" x14ac:dyDescent="0.25">
      <c r="B228" s="62" t="s">
        <v>335</v>
      </c>
      <c r="C228" s="63">
        <v>663</v>
      </c>
      <c r="D228" s="63">
        <v>0</v>
      </c>
      <c r="E228" s="64">
        <v>19</v>
      </c>
      <c r="F228" s="62">
        <v>57</v>
      </c>
      <c r="G228" s="62" t="s">
        <v>321</v>
      </c>
      <c r="H228" s="62" t="s">
        <v>322</v>
      </c>
      <c r="I228" s="64">
        <v>41</v>
      </c>
      <c r="J228" s="62" t="s">
        <v>323</v>
      </c>
      <c r="K228" s="64">
        <v>2</v>
      </c>
      <c r="L228" s="62" t="s">
        <v>328</v>
      </c>
      <c r="M228" s="62" t="s">
        <v>325</v>
      </c>
    </row>
    <row r="229" spans="2:13" x14ac:dyDescent="0.25">
      <c r="B229" s="62" t="s">
        <v>330</v>
      </c>
      <c r="C229" s="63">
        <v>624</v>
      </c>
      <c r="D229" s="63">
        <v>785</v>
      </c>
      <c r="E229" s="64">
        <v>37</v>
      </c>
      <c r="F229" s="62">
        <v>9</v>
      </c>
      <c r="G229" s="62" t="s">
        <v>336</v>
      </c>
      <c r="H229" s="62" t="s">
        <v>327</v>
      </c>
      <c r="I229" s="64">
        <v>53</v>
      </c>
      <c r="J229" s="62" t="s">
        <v>333</v>
      </c>
      <c r="K229" s="64">
        <v>2</v>
      </c>
      <c r="L229" s="62" t="s">
        <v>328</v>
      </c>
      <c r="M229" s="62" t="s">
        <v>325</v>
      </c>
    </row>
    <row r="230" spans="2:13" x14ac:dyDescent="0.25">
      <c r="B230" s="62" t="s">
        <v>338</v>
      </c>
      <c r="C230" s="63">
        <v>0</v>
      </c>
      <c r="D230" s="63">
        <v>718</v>
      </c>
      <c r="E230" s="64">
        <v>19</v>
      </c>
      <c r="F230" s="62">
        <v>0</v>
      </c>
      <c r="G230" s="62" t="s">
        <v>336</v>
      </c>
      <c r="H230" s="62" t="s">
        <v>327</v>
      </c>
      <c r="I230" s="64">
        <v>54</v>
      </c>
      <c r="J230" s="62" t="s">
        <v>339</v>
      </c>
      <c r="K230" s="64">
        <v>4</v>
      </c>
      <c r="L230" s="62" t="s">
        <v>340</v>
      </c>
      <c r="M230" s="62" t="s">
        <v>329</v>
      </c>
    </row>
    <row r="231" spans="2:13" x14ac:dyDescent="0.25">
      <c r="B231" s="62" t="s">
        <v>326</v>
      </c>
      <c r="C231" s="63">
        <v>0</v>
      </c>
      <c r="D231" s="63">
        <v>493</v>
      </c>
      <c r="E231" s="64">
        <v>13</v>
      </c>
      <c r="F231" s="62">
        <v>21</v>
      </c>
      <c r="G231" s="62" t="s">
        <v>321</v>
      </c>
      <c r="H231" s="62" t="s">
        <v>322</v>
      </c>
      <c r="I231" s="64">
        <v>37</v>
      </c>
      <c r="J231" s="62" t="s">
        <v>323</v>
      </c>
      <c r="K231" s="64">
        <v>3</v>
      </c>
      <c r="L231" s="62" t="s">
        <v>324</v>
      </c>
      <c r="M231" s="62" t="s">
        <v>325</v>
      </c>
    </row>
    <row r="232" spans="2:13" x14ac:dyDescent="0.25">
      <c r="B232" s="62" t="s">
        <v>320</v>
      </c>
      <c r="C232" s="63">
        <v>152</v>
      </c>
      <c r="D232" s="63">
        <v>757</v>
      </c>
      <c r="E232" s="64">
        <v>49</v>
      </c>
      <c r="F232" s="62">
        <v>45</v>
      </c>
      <c r="G232" s="62" t="s">
        <v>321</v>
      </c>
      <c r="H232" s="62" t="s">
        <v>322</v>
      </c>
      <c r="I232" s="64">
        <v>27</v>
      </c>
      <c r="J232" s="62" t="s">
        <v>323</v>
      </c>
      <c r="K232" s="64">
        <v>4</v>
      </c>
      <c r="L232" s="62" t="s">
        <v>328</v>
      </c>
      <c r="M232" s="62" t="s">
        <v>329</v>
      </c>
    </row>
    <row r="233" spans="2:13" x14ac:dyDescent="0.25">
      <c r="B233" s="62" t="s">
        <v>330</v>
      </c>
      <c r="C233" s="63">
        <v>0</v>
      </c>
      <c r="D233" s="63">
        <v>9125</v>
      </c>
      <c r="E233" s="64">
        <v>13</v>
      </c>
      <c r="F233" s="62">
        <v>24</v>
      </c>
      <c r="G233" s="62" t="s">
        <v>336</v>
      </c>
      <c r="H233" s="62" t="s">
        <v>327</v>
      </c>
      <c r="I233" s="64">
        <v>25</v>
      </c>
      <c r="J233" s="62" t="s">
        <v>323</v>
      </c>
      <c r="K233" s="64">
        <v>2</v>
      </c>
      <c r="L233" s="62" t="s">
        <v>328</v>
      </c>
      <c r="M233" s="62" t="s">
        <v>329</v>
      </c>
    </row>
    <row r="234" spans="2:13" x14ac:dyDescent="0.25">
      <c r="B234" s="62" t="s">
        <v>320</v>
      </c>
      <c r="C234" s="63">
        <v>0</v>
      </c>
      <c r="D234" s="63">
        <v>364</v>
      </c>
      <c r="E234" s="64">
        <v>13</v>
      </c>
      <c r="F234" s="62">
        <v>12</v>
      </c>
      <c r="G234" s="62" t="s">
        <v>336</v>
      </c>
      <c r="H234" s="62" t="s">
        <v>327</v>
      </c>
      <c r="I234" s="64">
        <v>34</v>
      </c>
      <c r="J234" s="62" t="s">
        <v>323</v>
      </c>
      <c r="K234" s="64">
        <v>2</v>
      </c>
      <c r="L234" s="62" t="s">
        <v>328</v>
      </c>
      <c r="M234" s="62" t="s">
        <v>325</v>
      </c>
    </row>
    <row r="235" spans="2:13" x14ac:dyDescent="0.25">
      <c r="B235" s="62" t="s">
        <v>335</v>
      </c>
      <c r="C235" s="63">
        <v>498</v>
      </c>
      <c r="D235" s="63">
        <v>598</v>
      </c>
      <c r="E235" s="64">
        <v>37</v>
      </c>
      <c r="F235" s="62">
        <v>14</v>
      </c>
      <c r="G235" s="62" t="s">
        <v>321</v>
      </c>
      <c r="H235" s="62" t="s">
        <v>327</v>
      </c>
      <c r="I235" s="64">
        <v>29</v>
      </c>
      <c r="J235" s="62" t="s">
        <v>323</v>
      </c>
      <c r="K235" s="64">
        <v>2</v>
      </c>
      <c r="L235" s="62" t="s">
        <v>331</v>
      </c>
      <c r="M235" s="62" t="s">
        <v>329</v>
      </c>
    </row>
    <row r="236" spans="2:13" x14ac:dyDescent="0.25">
      <c r="B236" s="62" t="s">
        <v>330</v>
      </c>
      <c r="C236" s="63">
        <v>0</v>
      </c>
      <c r="D236" s="63">
        <v>374</v>
      </c>
      <c r="E236" s="64">
        <v>10</v>
      </c>
      <c r="F236" s="62">
        <v>19</v>
      </c>
      <c r="G236" s="62" t="s">
        <v>321</v>
      </c>
      <c r="H236" s="62" t="s">
        <v>322</v>
      </c>
      <c r="I236" s="64">
        <v>27</v>
      </c>
      <c r="J236" s="62" t="s">
        <v>323</v>
      </c>
      <c r="K236" s="64">
        <v>3</v>
      </c>
      <c r="L236" s="62" t="s">
        <v>324</v>
      </c>
      <c r="M236" s="62" t="s">
        <v>329</v>
      </c>
    </row>
    <row r="237" spans="2:13" x14ac:dyDescent="0.25">
      <c r="B237" s="62" t="s">
        <v>320</v>
      </c>
      <c r="C237" s="63">
        <v>156</v>
      </c>
      <c r="D237" s="63">
        <v>0</v>
      </c>
      <c r="E237" s="64">
        <v>13</v>
      </c>
      <c r="F237" s="62">
        <v>58</v>
      </c>
      <c r="G237" s="62" t="s">
        <v>336</v>
      </c>
      <c r="H237" s="62" t="s">
        <v>327</v>
      </c>
      <c r="I237" s="64">
        <v>32</v>
      </c>
      <c r="J237" s="62" t="s">
        <v>323</v>
      </c>
      <c r="K237" s="64">
        <v>3</v>
      </c>
      <c r="L237" s="62" t="s">
        <v>324</v>
      </c>
      <c r="M237" s="62" t="s">
        <v>329</v>
      </c>
    </row>
    <row r="238" spans="2:13" x14ac:dyDescent="0.25">
      <c r="B238" s="62" t="s">
        <v>337</v>
      </c>
      <c r="C238" s="63">
        <v>1336</v>
      </c>
      <c r="D238" s="63">
        <v>0</v>
      </c>
      <c r="E238" s="64">
        <v>37</v>
      </c>
      <c r="F238" s="62">
        <v>11</v>
      </c>
      <c r="G238" s="62" t="s">
        <v>321</v>
      </c>
      <c r="H238" s="62" t="s">
        <v>322</v>
      </c>
      <c r="I238" s="64">
        <v>29</v>
      </c>
      <c r="J238" s="62" t="s">
        <v>323</v>
      </c>
      <c r="K238" s="64">
        <v>2</v>
      </c>
      <c r="L238" s="62" t="s">
        <v>331</v>
      </c>
      <c r="M238" s="62" t="s">
        <v>325</v>
      </c>
    </row>
    <row r="239" spans="2:13" x14ac:dyDescent="0.25">
      <c r="B239" s="62" t="s">
        <v>330</v>
      </c>
      <c r="C239" s="63">
        <v>0</v>
      </c>
      <c r="D239" s="63">
        <v>508</v>
      </c>
      <c r="E239" s="64">
        <v>13</v>
      </c>
      <c r="F239" s="62">
        <v>3</v>
      </c>
      <c r="G239" s="62" t="s">
        <v>321</v>
      </c>
      <c r="H239" s="62" t="s">
        <v>322</v>
      </c>
      <c r="I239" s="64">
        <v>32</v>
      </c>
      <c r="J239" s="62" t="s">
        <v>323</v>
      </c>
      <c r="K239" s="64">
        <v>1</v>
      </c>
      <c r="L239" s="62" t="s">
        <v>324</v>
      </c>
      <c r="M239" s="62" t="s">
        <v>329</v>
      </c>
    </row>
    <row r="240" spans="2:13" x14ac:dyDescent="0.25">
      <c r="B240" s="62" t="s">
        <v>320</v>
      </c>
      <c r="C240" s="63">
        <v>0</v>
      </c>
      <c r="D240" s="63">
        <v>956</v>
      </c>
      <c r="E240" s="64">
        <v>25</v>
      </c>
      <c r="F240" s="62">
        <v>4</v>
      </c>
      <c r="G240" s="62" t="s">
        <v>336</v>
      </c>
      <c r="H240" s="62" t="s">
        <v>327</v>
      </c>
      <c r="I240" s="64">
        <v>28</v>
      </c>
      <c r="J240" s="62" t="s">
        <v>333</v>
      </c>
      <c r="K240" s="64">
        <v>2</v>
      </c>
      <c r="L240" s="62" t="s">
        <v>324</v>
      </c>
      <c r="M240" s="62" t="s">
        <v>329</v>
      </c>
    </row>
    <row r="241" spans="2:13" x14ac:dyDescent="0.25">
      <c r="B241" s="62" t="s">
        <v>326</v>
      </c>
      <c r="C241" s="63">
        <v>0</v>
      </c>
      <c r="D241" s="63">
        <v>636</v>
      </c>
      <c r="E241" s="64">
        <v>22</v>
      </c>
      <c r="F241" s="62">
        <v>41</v>
      </c>
      <c r="G241" s="62" t="s">
        <v>336</v>
      </c>
      <c r="H241" s="62" t="s">
        <v>327</v>
      </c>
      <c r="I241" s="64">
        <v>25</v>
      </c>
      <c r="J241" s="62" t="s">
        <v>333</v>
      </c>
      <c r="K241" s="64">
        <v>4</v>
      </c>
      <c r="L241" s="62" t="s">
        <v>324</v>
      </c>
      <c r="M241" s="62" t="s">
        <v>325</v>
      </c>
    </row>
    <row r="242" spans="2:13" x14ac:dyDescent="0.25">
      <c r="B242" s="62" t="s">
        <v>330</v>
      </c>
      <c r="C242" s="63">
        <v>2641</v>
      </c>
      <c r="D242" s="63">
        <v>0</v>
      </c>
      <c r="E242" s="64">
        <v>13</v>
      </c>
      <c r="F242" s="62">
        <v>71</v>
      </c>
      <c r="G242" s="62" t="s">
        <v>336</v>
      </c>
      <c r="H242" s="62" t="s">
        <v>327</v>
      </c>
      <c r="I242" s="64">
        <v>51</v>
      </c>
      <c r="J242" s="62" t="s">
        <v>339</v>
      </c>
      <c r="K242" s="64">
        <v>4</v>
      </c>
      <c r="L242" s="62" t="s">
        <v>331</v>
      </c>
      <c r="M242" s="62" t="s">
        <v>325</v>
      </c>
    </row>
    <row r="243" spans="2:13" x14ac:dyDescent="0.25">
      <c r="B243" s="62" t="s">
        <v>337</v>
      </c>
      <c r="C243" s="63">
        <v>0</v>
      </c>
      <c r="D243" s="63">
        <v>1519</v>
      </c>
      <c r="E243" s="64">
        <v>40</v>
      </c>
      <c r="F243" s="62">
        <v>74</v>
      </c>
      <c r="G243" s="62" t="s">
        <v>321</v>
      </c>
      <c r="H243" s="62" t="s">
        <v>322</v>
      </c>
      <c r="I243" s="64">
        <v>44</v>
      </c>
      <c r="J243" s="62" t="s">
        <v>323</v>
      </c>
      <c r="K243" s="64">
        <v>2</v>
      </c>
      <c r="L243" s="62" t="s">
        <v>331</v>
      </c>
      <c r="M243" s="62" t="s">
        <v>325</v>
      </c>
    </row>
    <row r="244" spans="2:13" x14ac:dyDescent="0.25">
      <c r="B244" s="62" t="s">
        <v>335</v>
      </c>
      <c r="C244" s="63">
        <v>0</v>
      </c>
      <c r="D244" s="63">
        <v>922</v>
      </c>
      <c r="E244" s="64">
        <v>19</v>
      </c>
      <c r="F244" s="62">
        <v>29</v>
      </c>
      <c r="G244" s="62" t="s">
        <v>321</v>
      </c>
      <c r="H244" s="62" t="s">
        <v>322</v>
      </c>
      <c r="I244" s="64">
        <v>33</v>
      </c>
      <c r="J244" s="62" t="s">
        <v>323</v>
      </c>
      <c r="K244" s="64">
        <v>1</v>
      </c>
      <c r="L244" s="62" t="s">
        <v>328</v>
      </c>
      <c r="M244" s="62" t="s">
        <v>325</v>
      </c>
    </row>
    <row r="245" spans="2:13" x14ac:dyDescent="0.25">
      <c r="B245" s="62" t="s">
        <v>326</v>
      </c>
      <c r="C245" s="63">
        <v>0</v>
      </c>
      <c r="D245" s="63">
        <v>180</v>
      </c>
      <c r="E245" s="64">
        <v>5</v>
      </c>
      <c r="F245" s="62">
        <v>2</v>
      </c>
      <c r="G245" s="62" t="s">
        <v>336</v>
      </c>
      <c r="H245" s="62" t="s">
        <v>327</v>
      </c>
      <c r="I245" s="64">
        <v>22</v>
      </c>
      <c r="J245" s="62" t="s">
        <v>333</v>
      </c>
      <c r="K245" s="64">
        <v>3</v>
      </c>
      <c r="L245" s="62" t="s">
        <v>324</v>
      </c>
      <c r="M245" s="62" t="s">
        <v>325</v>
      </c>
    </row>
    <row r="246" spans="2:13" x14ac:dyDescent="0.25">
      <c r="B246" s="62" t="s">
        <v>337</v>
      </c>
      <c r="C246" s="63">
        <v>0</v>
      </c>
      <c r="D246" s="63">
        <v>701</v>
      </c>
      <c r="E246" s="64">
        <v>22</v>
      </c>
      <c r="F246" s="62">
        <v>108</v>
      </c>
      <c r="G246" s="62" t="s">
        <v>321</v>
      </c>
      <c r="H246" s="62" t="s">
        <v>322</v>
      </c>
      <c r="I246" s="64">
        <v>35</v>
      </c>
      <c r="J246" s="62" t="s">
        <v>323</v>
      </c>
      <c r="K246" s="64">
        <v>4</v>
      </c>
      <c r="L246" s="62" t="s">
        <v>331</v>
      </c>
      <c r="M246" s="62" t="s">
        <v>325</v>
      </c>
    </row>
    <row r="247" spans="2:13" x14ac:dyDescent="0.25">
      <c r="B247" s="62" t="s">
        <v>320</v>
      </c>
      <c r="C247" s="63">
        <v>0</v>
      </c>
      <c r="D247" s="63">
        <v>296</v>
      </c>
      <c r="E247" s="64">
        <v>16</v>
      </c>
      <c r="F247" s="62">
        <v>8</v>
      </c>
      <c r="G247" s="62" t="s">
        <v>321</v>
      </c>
      <c r="H247" s="62" t="s">
        <v>322</v>
      </c>
      <c r="I247" s="64">
        <v>30</v>
      </c>
      <c r="J247" s="62" t="s">
        <v>323</v>
      </c>
      <c r="K247" s="64">
        <v>2</v>
      </c>
      <c r="L247" s="62" t="s">
        <v>328</v>
      </c>
      <c r="M247" s="62" t="s">
        <v>325</v>
      </c>
    </row>
    <row r="248" spans="2:13" x14ac:dyDescent="0.25">
      <c r="B248" s="62" t="s">
        <v>320</v>
      </c>
      <c r="C248" s="63">
        <v>887</v>
      </c>
      <c r="D248" s="63">
        <v>519</v>
      </c>
      <c r="E248" s="64">
        <v>7</v>
      </c>
      <c r="F248" s="62">
        <v>42</v>
      </c>
      <c r="G248" s="62" t="s">
        <v>321</v>
      </c>
      <c r="H248" s="62" t="s">
        <v>334</v>
      </c>
      <c r="I248" s="64">
        <v>27</v>
      </c>
      <c r="J248" s="62" t="s">
        <v>323</v>
      </c>
      <c r="K248" s="64">
        <v>3</v>
      </c>
      <c r="L248" s="62" t="s">
        <v>324</v>
      </c>
      <c r="M248" s="62" t="s">
        <v>325</v>
      </c>
    </row>
    <row r="249" spans="2:13" x14ac:dyDescent="0.25">
      <c r="B249" s="62" t="s">
        <v>335</v>
      </c>
      <c r="C249" s="63">
        <v>0</v>
      </c>
      <c r="D249" s="63">
        <v>800</v>
      </c>
      <c r="E249" s="64">
        <v>49</v>
      </c>
      <c r="F249" s="62">
        <v>2</v>
      </c>
      <c r="G249" s="62" t="s">
        <v>336</v>
      </c>
      <c r="H249" s="62" t="s">
        <v>327</v>
      </c>
      <c r="I249" s="64">
        <v>23</v>
      </c>
      <c r="J249" s="62" t="s">
        <v>333</v>
      </c>
      <c r="K249" s="64">
        <v>4</v>
      </c>
      <c r="L249" s="62" t="s">
        <v>328</v>
      </c>
      <c r="M249" s="62" t="s">
        <v>329</v>
      </c>
    </row>
    <row r="250" spans="2:13" x14ac:dyDescent="0.25">
      <c r="B250" s="62" t="s">
        <v>326</v>
      </c>
      <c r="C250" s="63">
        <v>0</v>
      </c>
      <c r="D250" s="63">
        <v>736</v>
      </c>
      <c r="E250" s="64">
        <v>13</v>
      </c>
      <c r="F250" s="62">
        <v>6</v>
      </c>
      <c r="G250" s="62" t="s">
        <v>336</v>
      </c>
      <c r="H250" s="62" t="s">
        <v>327</v>
      </c>
      <c r="I250" s="64">
        <v>19</v>
      </c>
      <c r="J250" s="62" t="s">
        <v>333</v>
      </c>
      <c r="K250" s="64">
        <v>4</v>
      </c>
      <c r="L250" s="62" t="s">
        <v>328</v>
      </c>
      <c r="M250" s="62" t="s">
        <v>329</v>
      </c>
    </row>
    <row r="251" spans="2:13" x14ac:dyDescent="0.25">
      <c r="B251" s="62" t="s">
        <v>320</v>
      </c>
      <c r="C251" s="63">
        <v>0</v>
      </c>
      <c r="D251" s="63">
        <v>11838</v>
      </c>
      <c r="E251" s="64">
        <v>7</v>
      </c>
      <c r="F251" s="62">
        <v>70</v>
      </c>
      <c r="G251" s="62" t="s">
        <v>321</v>
      </c>
      <c r="H251" s="62" t="s">
        <v>322</v>
      </c>
      <c r="I251" s="64">
        <v>44</v>
      </c>
      <c r="J251" s="62" t="s">
        <v>323</v>
      </c>
      <c r="K251" s="64">
        <v>4</v>
      </c>
      <c r="L251" s="62" t="s">
        <v>324</v>
      </c>
      <c r="M251" s="62" t="s">
        <v>325</v>
      </c>
    </row>
    <row r="252" spans="2:13" x14ac:dyDescent="0.25">
      <c r="B252" s="62" t="s">
        <v>320</v>
      </c>
      <c r="C252" s="63">
        <v>0</v>
      </c>
      <c r="D252" s="63">
        <v>364</v>
      </c>
      <c r="E252" s="64">
        <v>5</v>
      </c>
      <c r="F252" s="62">
        <v>35</v>
      </c>
      <c r="G252" s="62" t="s">
        <v>321</v>
      </c>
      <c r="H252" s="62" t="s">
        <v>322</v>
      </c>
      <c r="I252" s="64">
        <v>41</v>
      </c>
      <c r="J252" s="62" t="s">
        <v>323</v>
      </c>
      <c r="K252" s="64">
        <v>1</v>
      </c>
      <c r="L252" s="62" t="s">
        <v>324</v>
      </c>
      <c r="M252" s="62" t="s">
        <v>325</v>
      </c>
    </row>
    <row r="253" spans="2:13" x14ac:dyDescent="0.25">
      <c r="B253" s="62" t="s">
        <v>330</v>
      </c>
      <c r="C253" s="63">
        <v>18408</v>
      </c>
      <c r="D253" s="63">
        <v>212</v>
      </c>
      <c r="E253" s="64">
        <v>13</v>
      </c>
      <c r="F253" s="62">
        <v>9</v>
      </c>
      <c r="G253" s="62" t="s">
        <v>336</v>
      </c>
      <c r="H253" s="62" t="s">
        <v>327</v>
      </c>
      <c r="I253" s="64">
        <v>35</v>
      </c>
      <c r="J253" s="62" t="s">
        <v>323</v>
      </c>
      <c r="K253" s="64">
        <v>2</v>
      </c>
      <c r="L253" s="62" t="s">
        <v>328</v>
      </c>
      <c r="M253" s="62" t="s">
        <v>325</v>
      </c>
    </row>
    <row r="254" spans="2:13" x14ac:dyDescent="0.25">
      <c r="B254" s="62" t="s">
        <v>330</v>
      </c>
      <c r="C254" s="63">
        <v>497</v>
      </c>
      <c r="D254" s="63">
        <v>888</v>
      </c>
      <c r="E254" s="64">
        <v>16</v>
      </c>
      <c r="F254" s="62">
        <v>3</v>
      </c>
      <c r="G254" s="62" t="s">
        <v>336</v>
      </c>
      <c r="H254" s="62" t="s">
        <v>327</v>
      </c>
      <c r="I254" s="64">
        <v>25</v>
      </c>
      <c r="J254" s="62" t="s">
        <v>333</v>
      </c>
      <c r="K254" s="64">
        <v>1</v>
      </c>
      <c r="L254" s="62" t="s">
        <v>340</v>
      </c>
      <c r="M254" s="62" t="s">
        <v>329</v>
      </c>
    </row>
    <row r="255" spans="2:13" x14ac:dyDescent="0.25">
      <c r="B255" s="62" t="s">
        <v>337</v>
      </c>
      <c r="C255" s="63">
        <v>0</v>
      </c>
      <c r="D255" s="63">
        <v>999</v>
      </c>
      <c r="E255" s="64">
        <v>25</v>
      </c>
      <c r="F255" s="62">
        <v>0</v>
      </c>
      <c r="G255" s="62" t="s">
        <v>321</v>
      </c>
      <c r="H255" s="62" t="s">
        <v>322</v>
      </c>
      <c r="I255" s="64">
        <v>28</v>
      </c>
      <c r="J255" s="62" t="s">
        <v>339</v>
      </c>
      <c r="K255" s="64">
        <v>2</v>
      </c>
      <c r="L255" s="62" t="s">
        <v>331</v>
      </c>
      <c r="M255" s="62" t="s">
        <v>325</v>
      </c>
    </row>
    <row r="256" spans="2:13" x14ac:dyDescent="0.25">
      <c r="B256" s="62" t="s">
        <v>320</v>
      </c>
      <c r="C256" s="63">
        <v>946</v>
      </c>
      <c r="D256" s="63">
        <v>0</v>
      </c>
      <c r="E256" s="64">
        <v>16</v>
      </c>
      <c r="F256" s="62">
        <v>83</v>
      </c>
      <c r="G256" s="62" t="s">
        <v>321</v>
      </c>
      <c r="H256" s="62" t="s">
        <v>322</v>
      </c>
      <c r="I256" s="64">
        <v>34</v>
      </c>
      <c r="J256" s="62" t="s">
        <v>323</v>
      </c>
      <c r="K256" s="64">
        <v>2</v>
      </c>
      <c r="L256" s="62" t="s">
        <v>328</v>
      </c>
      <c r="M256" s="62" t="s">
        <v>325</v>
      </c>
    </row>
    <row r="257" spans="2:13" x14ac:dyDescent="0.25">
      <c r="B257" s="62" t="s">
        <v>335</v>
      </c>
      <c r="C257" s="63">
        <v>986</v>
      </c>
      <c r="D257" s="63">
        <v>578</v>
      </c>
      <c r="E257" s="64">
        <v>28</v>
      </c>
      <c r="F257" s="62">
        <v>1</v>
      </c>
      <c r="G257" s="62" t="s">
        <v>336</v>
      </c>
      <c r="H257" s="62" t="s">
        <v>327</v>
      </c>
      <c r="I257" s="64">
        <v>31</v>
      </c>
      <c r="J257" s="62" t="s">
        <v>323</v>
      </c>
      <c r="K257" s="64">
        <v>1</v>
      </c>
      <c r="L257" s="62" t="s">
        <v>328</v>
      </c>
      <c r="M257" s="62" t="s">
        <v>325</v>
      </c>
    </row>
    <row r="258" spans="2:13" x14ac:dyDescent="0.25">
      <c r="B258" s="62" t="s">
        <v>332</v>
      </c>
      <c r="C258" s="63">
        <v>8122</v>
      </c>
      <c r="D258" s="63">
        <v>136</v>
      </c>
      <c r="E258" s="64">
        <v>22</v>
      </c>
      <c r="F258" s="62">
        <v>4</v>
      </c>
      <c r="G258" s="62" t="s">
        <v>321</v>
      </c>
      <c r="H258" s="62" t="s">
        <v>327</v>
      </c>
      <c r="I258" s="64">
        <v>32</v>
      </c>
      <c r="J258" s="62" t="s">
        <v>333</v>
      </c>
      <c r="K258" s="64">
        <v>1</v>
      </c>
      <c r="L258" s="62" t="s">
        <v>328</v>
      </c>
      <c r="M258" s="62" t="s">
        <v>329</v>
      </c>
    </row>
    <row r="259" spans="2:13" x14ac:dyDescent="0.25">
      <c r="B259" s="62" t="s">
        <v>326</v>
      </c>
      <c r="C259" s="63">
        <v>0</v>
      </c>
      <c r="D259" s="63">
        <v>734</v>
      </c>
      <c r="E259" s="64">
        <v>37</v>
      </c>
      <c r="F259" s="62">
        <v>111</v>
      </c>
      <c r="G259" s="62" t="s">
        <v>321</v>
      </c>
      <c r="H259" s="62" t="s">
        <v>322</v>
      </c>
      <c r="I259" s="64">
        <v>41</v>
      </c>
      <c r="J259" s="62" t="s">
        <v>323</v>
      </c>
      <c r="K259" s="64">
        <v>2</v>
      </c>
      <c r="L259" s="62" t="s">
        <v>328</v>
      </c>
      <c r="M259" s="62" t="s">
        <v>329</v>
      </c>
    </row>
    <row r="260" spans="2:13" x14ac:dyDescent="0.25">
      <c r="B260" s="62" t="s">
        <v>335</v>
      </c>
      <c r="C260" s="63">
        <v>778</v>
      </c>
      <c r="D260" s="63">
        <v>861</v>
      </c>
      <c r="E260" s="64">
        <v>49</v>
      </c>
      <c r="F260" s="62">
        <v>21</v>
      </c>
      <c r="G260" s="62" t="s">
        <v>321</v>
      </c>
      <c r="H260" s="62" t="s">
        <v>322</v>
      </c>
      <c r="I260" s="64">
        <v>22</v>
      </c>
      <c r="J260" s="62" t="s">
        <v>323</v>
      </c>
      <c r="K260" s="64">
        <v>2</v>
      </c>
      <c r="L260" s="62" t="s">
        <v>328</v>
      </c>
      <c r="M260" s="62" t="s">
        <v>329</v>
      </c>
    </row>
    <row r="261" spans="2:13" x14ac:dyDescent="0.25">
      <c r="B261" s="62" t="s">
        <v>339</v>
      </c>
      <c r="C261" s="63">
        <v>645</v>
      </c>
      <c r="D261" s="63">
        <v>855</v>
      </c>
      <c r="E261" s="64">
        <v>25</v>
      </c>
      <c r="F261" s="62">
        <v>17</v>
      </c>
      <c r="G261" s="62" t="s">
        <v>321</v>
      </c>
      <c r="H261" s="62" t="s">
        <v>322</v>
      </c>
      <c r="I261" s="64">
        <v>28</v>
      </c>
      <c r="J261" s="62" t="s">
        <v>323</v>
      </c>
      <c r="K261" s="64">
        <v>3</v>
      </c>
      <c r="L261" s="62" t="s">
        <v>331</v>
      </c>
      <c r="M261" s="62" t="s">
        <v>329</v>
      </c>
    </row>
    <row r="262" spans="2:13" x14ac:dyDescent="0.25">
      <c r="B262" s="62" t="s">
        <v>326</v>
      </c>
      <c r="C262" s="63">
        <v>0</v>
      </c>
      <c r="D262" s="63">
        <v>4486</v>
      </c>
      <c r="E262" s="64">
        <v>10</v>
      </c>
      <c r="F262" s="62">
        <v>3</v>
      </c>
      <c r="G262" s="62" t="s">
        <v>336</v>
      </c>
      <c r="H262" s="62" t="s">
        <v>327</v>
      </c>
      <c r="I262" s="64">
        <v>21</v>
      </c>
      <c r="J262" s="62" t="s">
        <v>333</v>
      </c>
      <c r="K262" s="64">
        <v>4</v>
      </c>
      <c r="L262" s="62" t="s">
        <v>328</v>
      </c>
      <c r="M262" s="62" t="s">
        <v>325</v>
      </c>
    </row>
    <row r="263" spans="2:13" x14ac:dyDescent="0.25">
      <c r="B263" s="62" t="s">
        <v>330</v>
      </c>
      <c r="C263" s="63">
        <v>682</v>
      </c>
      <c r="D263" s="63">
        <v>2017</v>
      </c>
      <c r="E263" s="64">
        <v>37</v>
      </c>
      <c r="F263" s="62">
        <v>85</v>
      </c>
      <c r="G263" s="62" t="s">
        <v>321</v>
      </c>
      <c r="H263" s="62" t="s">
        <v>322</v>
      </c>
      <c r="I263" s="64">
        <v>41</v>
      </c>
      <c r="J263" s="62" t="s">
        <v>323</v>
      </c>
      <c r="K263" s="64">
        <v>4</v>
      </c>
      <c r="L263" s="62" t="s">
        <v>331</v>
      </c>
      <c r="M263" s="62" t="s">
        <v>329</v>
      </c>
    </row>
    <row r="264" spans="2:13" x14ac:dyDescent="0.25">
      <c r="B264" s="62" t="s">
        <v>330</v>
      </c>
      <c r="C264" s="63">
        <v>19812</v>
      </c>
      <c r="D264" s="63">
        <v>0</v>
      </c>
      <c r="E264" s="64">
        <v>25</v>
      </c>
      <c r="F264" s="62">
        <v>37</v>
      </c>
      <c r="G264" s="62" t="s">
        <v>321</v>
      </c>
      <c r="H264" s="62" t="s">
        <v>322</v>
      </c>
      <c r="I264" s="64">
        <v>36</v>
      </c>
      <c r="J264" s="62" t="s">
        <v>323</v>
      </c>
      <c r="K264" s="64">
        <v>2</v>
      </c>
      <c r="L264" s="62" t="s">
        <v>324</v>
      </c>
      <c r="M264" s="62" t="s">
        <v>329</v>
      </c>
    </row>
    <row r="265" spans="2:13" x14ac:dyDescent="0.25">
      <c r="B265" s="62" t="s">
        <v>335</v>
      </c>
      <c r="C265" s="63">
        <v>0</v>
      </c>
      <c r="D265" s="63">
        <v>500</v>
      </c>
      <c r="E265" s="64">
        <v>25</v>
      </c>
      <c r="F265" s="62">
        <v>1</v>
      </c>
      <c r="G265" s="62" t="s">
        <v>321</v>
      </c>
      <c r="H265" s="62" t="s">
        <v>322</v>
      </c>
      <c r="I265" s="64">
        <v>26</v>
      </c>
      <c r="J265" s="62" t="s">
        <v>323</v>
      </c>
      <c r="K265" s="64">
        <v>2</v>
      </c>
      <c r="L265" s="62" t="s">
        <v>328</v>
      </c>
      <c r="M265" s="62" t="s">
        <v>329</v>
      </c>
    </row>
    <row r="266" spans="2:13" x14ac:dyDescent="0.25">
      <c r="B266" s="62" t="s">
        <v>337</v>
      </c>
      <c r="C266" s="63">
        <v>0</v>
      </c>
      <c r="D266" s="63">
        <v>859</v>
      </c>
      <c r="E266" s="64">
        <v>31</v>
      </c>
      <c r="F266" s="62">
        <v>89</v>
      </c>
      <c r="G266" s="62" t="s">
        <v>321</v>
      </c>
      <c r="H266" s="62" t="s">
        <v>322</v>
      </c>
      <c r="I266" s="64">
        <v>37</v>
      </c>
      <c r="J266" s="62" t="s">
        <v>339</v>
      </c>
      <c r="K266" s="64">
        <v>4</v>
      </c>
      <c r="L266" s="62" t="s">
        <v>331</v>
      </c>
      <c r="M266" s="62" t="s">
        <v>325</v>
      </c>
    </row>
    <row r="267" spans="2:13" x14ac:dyDescent="0.25">
      <c r="B267" s="62" t="s">
        <v>335</v>
      </c>
      <c r="C267" s="63">
        <v>859</v>
      </c>
      <c r="D267" s="63">
        <v>3305</v>
      </c>
      <c r="E267" s="64">
        <v>25</v>
      </c>
      <c r="F267" s="62">
        <v>26</v>
      </c>
      <c r="G267" s="62" t="s">
        <v>321</v>
      </c>
      <c r="H267" s="62" t="s">
        <v>322</v>
      </c>
      <c r="I267" s="64">
        <v>35</v>
      </c>
      <c r="J267" s="62" t="s">
        <v>333</v>
      </c>
      <c r="K267" s="64">
        <v>4</v>
      </c>
      <c r="L267" s="62" t="s">
        <v>331</v>
      </c>
      <c r="M267" s="62" t="s">
        <v>325</v>
      </c>
    </row>
    <row r="268" spans="2:13" x14ac:dyDescent="0.25">
      <c r="B268" s="62" t="s">
        <v>320</v>
      </c>
      <c r="C268" s="63">
        <v>0</v>
      </c>
      <c r="D268" s="63">
        <v>1218</v>
      </c>
      <c r="E268" s="64">
        <v>13</v>
      </c>
      <c r="F268" s="62">
        <v>38</v>
      </c>
      <c r="G268" s="62" t="s">
        <v>321</v>
      </c>
      <c r="H268" s="62" t="s">
        <v>322</v>
      </c>
      <c r="I268" s="64">
        <v>34</v>
      </c>
      <c r="J268" s="62" t="s">
        <v>323</v>
      </c>
      <c r="K268" s="64">
        <v>1</v>
      </c>
      <c r="L268" s="62" t="s">
        <v>328</v>
      </c>
      <c r="M268" s="62" t="s">
        <v>325</v>
      </c>
    </row>
    <row r="269" spans="2:13" x14ac:dyDescent="0.25">
      <c r="B269" s="62" t="s">
        <v>330</v>
      </c>
      <c r="C269" s="63">
        <v>0</v>
      </c>
      <c r="D269" s="63">
        <v>9016</v>
      </c>
      <c r="E269" s="64">
        <v>49</v>
      </c>
      <c r="F269" s="62">
        <v>22</v>
      </c>
      <c r="G269" s="62" t="s">
        <v>321</v>
      </c>
      <c r="H269" s="62" t="s">
        <v>322</v>
      </c>
      <c r="I269" s="64">
        <v>43</v>
      </c>
      <c r="J269" s="62" t="s">
        <v>339</v>
      </c>
      <c r="K269" s="64">
        <v>2</v>
      </c>
      <c r="L269" s="62" t="s">
        <v>328</v>
      </c>
      <c r="M269" s="62" t="s">
        <v>329</v>
      </c>
    </row>
    <row r="270" spans="2:13" x14ac:dyDescent="0.25">
      <c r="B270" s="62" t="s">
        <v>330</v>
      </c>
      <c r="C270" s="63">
        <v>0</v>
      </c>
      <c r="D270" s="63">
        <v>11587</v>
      </c>
      <c r="E270" s="64">
        <v>22</v>
      </c>
      <c r="F270" s="62">
        <v>46</v>
      </c>
      <c r="G270" s="62" t="s">
        <v>336</v>
      </c>
      <c r="H270" s="62" t="s">
        <v>327</v>
      </c>
      <c r="I270" s="64">
        <v>30</v>
      </c>
      <c r="J270" s="62" t="s">
        <v>323</v>
      </c>
      <c r="K270" s="64">
        <v>2</v>
      </c>
      <c r="L270" s="62" t="s">
        <v>331</v>
      </c>
      <c r="M270" s="62" t="s">
        <v>325</v>
      </c>
    </row>
    <row r="271" spans="2:13" x14ac:dyDescent="0.25">
      <c r="B271" s="62" t="s">
        <v>326</v>
      </c>
      <c r="C271" s="63">
        <v>0</v>
      </c>
      <c r="D271" s="63">
        <v>8944</v>
      </c>
      <c r="E271" s="64">
        <v>25</v>
      </c>
      <c r="F271" s="62">
        <v>66</v>
      </c>
      <c r="G271" s="62" t="s">
        <v>321</v>
      </c>
      <c r="H271" s="62" t="s">
        <v>322</v>
      </c>
      <c r="I271" s="64">
        <v>31</v>
      </c>
      <c r="J271" s="62" t="s">
        <v>333</v>
      </c>
      <c r="K271" s="64">
        <v>3</v>
      </c>
      <c r="L271" s="62" t="s">
        <v>328</v>
      </c>
      <c r="M271" s="62" t="s">
        <v>325</v>
      </c>
    </row>
    <row r="272" spans="2:13" x14ac:dyDescent="0.25">
      <c r="B272" s="62" t="s">
        <v>338</v>
      </c>
      <c r="C272" s="63">
        <v>0</v>
      </c>
      <c r="D272" s="63">
        <v>807</v>
      </c>
      <c r="E272" s="64">
        <v>25</v>
      </c>
      <c r="F272" s="62">
        <v>75</v>
      </c>
      <c r="G272" s="62" t="s">
        <v>321</v>
      </c>
      <c r="H272" s="62" t="s">
        <v>322</v>
      </c>
      <c r="I272" s="64">
        <v>43</v>
      </c>
      <c r="J272" s="62" t="s">
        <v>339</v>
      </c>
      <c r="K272" s="64">
        <v>4</v>
      </c>
      <c r="L272" s="62" t="s">
        <v>328</v>
      </c>
      <c r="M272" s="62" t="s">
        <v>325</v>
      </c>
    </row>
    <row r="273" spans="2:13" x14ac:dyDescent="0.25">
      <c r="B273" s="62" t="s">
        <v>320</v>
      </c>
      <c r="C273" s="63">
        <v>0</v>
      </c>
      <c r="D273" s="63">
        <v>867</v>
      </c>
      <c r="E273" s="64">
        <v>31</v>
      </c>
      <c r="F273" s="62">
        <v>27</v>
      </c>
      <c r="G273" s="62" t="s">
        <v>336</v>
      </c>
      <c r="H273" s="62" t="s">
        <v>327</v>
      </c>
      <c r="I273" s="64">
        <v>24</v>
      </c>
      <c r="J273" s="62" t="s">
        <v>323</v>
      </c>
      <c r="K273" s="64">
        <v>2</v>
      </c>
      <c r="L273" s="62" t="s">
        <v>328</v>
      </c>
      <c r="M273" s="62" t="s">
        <v>325</v>
      </c>
    </row>
    <row r="274" spans="2:13" x14ac:dyDescent="0.25">
      <c r="B274" s="62" t="s">
        <v>320</v>
      </c>
      <c r="C274" s="63">
        <v>795</v>
      </c>
      <c r="D274" s="63">
        <v>16804</v>
      </c>
      <c r="E274" s="64">
        <v>49</v>
      </c>
      <c r="F274" s="62">
        <v>40</v>
      </c>
      <c r="G274" s="62" t="s">
        <v>321</v>
      </c>
      <c r="H274" s="62" t="s">
        <v>322</v>
      </c>
      <c r="I274" s="64">
        <v>26</v>
      </c>
      <c r="J274" s="62" t="s">
        <v>323</v>
      </c>
      <c r="K274" s="64">
        <v>2</v>
      </c>
      <c r="L274" s="62" t="s">
        <v>328</v>
      </c>
      <c r="M274" s="62" t="s">
        <v>329</v>
      </c>
    </row>
    <row r="275" spans="2:13" x14ac:dyDescent="0.25">
      <c r="B275" s="62" t="s">
        <v>326</v>
      </c>
      <c r="C275" s="63">
        <v>0</v>
      </c>
      <c r="D275" s="63">
        <v>347</v>
      </c>
      <c r="E275" s="64">
        <v>16</v>
      </c>
      <c r="F275" s="62">
        <v>5</v>
      </c>
      <c r="G275" s="62" t="s">
        <v>336</v>
      </c>
      <c r="H275" s="62" t="s">
        <v>327</v>
      </c>
      <c r="I275" s="64">
        <v>45</v>
      </c>
      <c r="J275" s="62" t="s">
        <v>333</v>
      </c>
      <c r="K275" s="64">
        <v>1</v>
      </c>
      <c r="L275" s="62" t="s">
        <v>328</v>
      </c>
      <c r="M275" s="62" t="s">
        <v>325</v>
      </c>
    </row>
    <row r="276" spans="2:13" x14ac:dyDescent="0.25">
      <c r="B276" s="62" t="s">
        <v>326</v>
      </c>
      <c r="C276" s="63">
        <v>0</v>
      </c>
      <c r="D276" s="63">
        <v>836</v>
      </c>
      <c r="E276" s="64">
        <v>16</v>
      </c>
      <c r="F276" s="62">
        <v>4</v>
      </c>
      <c r="G276" s="62" t="s">
        <v>321</v>
      </c>
      <c r="H276" s="62" t="s">
        <v>322</v>
      </c>
      <c r="I276" s="64">
        <v>26</v>
      </c>
      <c r="J276" s="62" t="s">
        <v>323</v>
      </c>
      <c r="K276" s="64">
        <v>3</v>
      </c>
      <c r="L276" s="62" t="s">
        <v>324</v>
      </c>
      <c r="M276" s="62" t="s">
        <v>325</v>
      </c>
    </row>
    <row r="277" spans="2:13" x14ac:dyDescent="0.25">
      <c r="B277" s="62" t="s">
        <v>326</v>
      </c>
      <c r="C277" s="63">
        <v>0</v>
      </c>
      <c r="D277" s="63">
        <v>142</v>
      </c>
      <c r="E277" s="64">
        <v>7</v>
      </c>
      <c r="F277" s="62">
        <v>53</v>
      </c>
      <c r="G277" s="62" t="s">
        <v>336</v>
      </c>
      <c r="H277" s="62" t="s">
        <v>327</v>
      </c>
      <c r="I277" s="64">
        <v>48</v>
      </c>
      <c r="J277" s="62" t="s">
        <v>323</v>
      </c>
      <c r="K277" s="64">
        <v>1</v>
      </c>
      <c r="L277" s="62" t="s">
        <v>328</v>
      </c>
      <c r="M277" s="62" t="s">
        <v>325</v>
      </c>
    </row>
    <row r="278" spans="2:13" x14ac:dyDescent="0.25">
      <c r="B278" s="62" t="s">
        <v>326</v>
      </c>
      <c r="C278" s="63">
        <v>0</v>
      </c>
      <c r="D278" s="63">
        <v>169</v>
      </c>
      <c r="E278" s="64">
        <v>19</v>
      </c>
      <c r="F278" s="62">
        <v>6</v>
      </c>
      <c r="G278" s="62" t="s">
        <v>321</v>
      </c>
      <c r="H278" s="62" t="s">
        <v>322</v>
      </c>
      <c r="I278" s="64">
        <v>43</v>
      </c>
      <c r="J278" s="62" t="s">
        <v>323</v>
      </c>
      <c r="K278" s="64">
        <v>3</v>
      </c>
      <c r="L278" s="62" t="s">
        <v>328</v>
      </c>
      <c r="M278" s="62" t="s">
        <v>329</v>
      </c>
    </row>
    <row r="279" spans="2:13" x14ac:dyDescent="0.25">
      <c r="B279" s="62" t="s">
        <v>339</v>
      </c>
      <c r="C279" s="63">
        <v>852</v>
      </c>
      <c r="D279" s="63">
        <v>3613</v>
      </c>
      <c r="E279" s="64">
        <v>61</v>
      </c>
      <c r="F279" s="62">
        <v>83</v>
      </c>
      <c r="G279" s="62" t="s">
        <v>336</v>
      </c>
      <c r="H279" s="62" t="s">
        <v>327</v>
      </c>
      <c r="I279" s="64">
        <v>59</v>
      </c>
      <c r="J279" s="62" t="s">
        <v>339</v>
      </c>
      <c r="K279" s="64">
        <v>4</v>
      </c>
      <c r="L279" s="62" t="s">
        <v>331</v>
      </c>
      <c r="M279" s="62" t="s">
        <v>329</v>
      </c>
    </row>
    <row r="280" spans="2:13" x14ac:dyDescent="0.25">
      <c r="B280" s="62" t="s">
        <v>332</v>
      </c>
      <c r="C280" s="63">
        <v>0</v>
      </c>
      <c r="D280" s="63">
        <v>403</v>
      </c>
      <c r="E280" s="64">
        <v>7</v>
      </c>
      <c r="F280" s="62">
        <v>5</v>
      </c>
      <c r="G280" s="62" t="s">
        <v>336</v>
      </c>
      <c r="H280" s="62" t="s">
        <v>327</v>
      </c>
      <c r="I280" s="64">
        <v>55</v>
      </c>
      <c r="J280" s="62" t="s">
        <v>323</v>
      </c>
      <c r="K280" s="64">
        <v>2</v>
      </c>
      <c r="L280" s="62" t="s">
        <v>328</v>
      </c>
      <c r="M280" s="62" t="s">
        <v>325</v>
      </c>
    </row>
    <row r="281" spans="2:13" x14ac:dyDescent="0.25">
      <c r="B281" s="62" t="s">
        <v>320</v>
      </c>
      <c r="C281" s="63">
        <v>0</v>
      </c>
      <c r="D281" s="63">
        <v>836</v>
      </c>
      <c r="E281" s="64">
        <v>25</v>
      </c>
      <c r="F281" s="62">
        <v>0</v>
      </c>
      <c r="G281" s="62" t="s">
        <v>321</v>
      </c>
      <c r="H281" s="62" t="s">
        <v>322</v>
      </c>
      <c r="I281" s="64">
        <v>29</v>
      </c>
      <c r="J281" s="62" t="s">
        <v>323</v>
      </c>
      <c r="K281" s="64">
        <v>2</v>
      </c>
      <c r="L281" s="62" t="s">
        <v>331</v>
      </c>
      <c r="M281" s="62" t="s">
        <v>329</v>
      </c>
    </row>
    <row r="282" spans="2:13" x14ac:dyDescent="0.25">
      <c r="B282" s="62" t="s">
        <v>330</v>
      </c>
      <c r="C282" s="63">
        <v>425</v>
      </c>
      <c r="D282" s="63">
        <v>0</v>
      </c>
      <c r="E282" s="64">
        <v>19</v>
      </c>
      <c r="F282" s="62">
        <v>7</v>
      </c>
      <c r="G282" s="62" t="s">
        <v>336</v>
      </c>
      <c r="H282" s="62" t="s">
        <v>327</v>
      </c>
      <c r="I282" s="64">
        <v>32</v>
      </c>
      <c r="J282" s="62" t="s">
        <v>323</v>
      </c>
      <c r="K282" s="64">
        <v>2</v>
      </c>
      <c r="L282" s="62" t="s">
        <v>328</v>
      </c>
      <c r="M282" s="62" t="s">
        <v>329</v>
      </c>
    </row>
    <row r="283" spans="2:13" x14ac:dyDescent="0.25">
      <c r="B283" s="62" t="s">
        <v>335</v>
      </c>
      <c r="C283" s="63">
        <v>0</v>
      </c>
      <c r="D283" s="63">
        <v>11481</v>
      </c>
      <c r="E283" s="64">
        <v>25</v>
      </c>
      <c r="F283" s="62">
        <v>18</v>
      </c>
      <c r="G283" s="62" t="s">
        <v>321</v>
      </c>
      <c r="H283" s="62" t="s">
        <v>322</v>
      </c>
      <c r="I283" s="64">
        <v>53</v>
      </c>
      <c r="J283" s="62" t="s">
        <v>323</v>
      </c>
      <c r="K283" s="64">
        <v>3</v>
      </c>
      <c r="L283" s="62" t="s">
        <v>331</v>
      </c>
      <c r="M283" s="62" t="s">
        <v>329</v>
      </c>
    </row>
    <row r="284" spans="2:13" x14ac:dyDescent="0.25">
      <c r="B284" s="62" t="s">
        <v>335</v>
      </c>
      <c r="C284" s="63">
        <v>0</v>
      </c>
      <c r="D284" s="63">
        <v>3285</v>
      </c>
      <c r="E284" s="64">
        <v>7</v>
      </c>
      <c r="F284" s="62">
        <v>21</v>
      </c>
      <c r="G284" s="62" t="s">
        <v>321</v>
      </c>
      <c r="H284" s="62" t="s">
        <v>322</v>
      </c>
      <c r="I284" s="64">
        <v>33</v>
      </c>
      <c r="J284" s="62" t="s">
        <v>323</v>
      </c>
      <c r="K284" s="64">
        <v>2</v>
      </c>
      <c r="L284" s="62" t="s">
        <v>324</v>
      </c>
      <c r="M284" s="62" t="s">
        <v>325</v>
      </c>
    </row>
    <row r="285" spans="2:13" x14ac:dyDescent="0.25">
      <c r="B285" s="62" t="s">
        <v>332</v>
      </c>
      <c r="C285" s="63">
        <v>0</v>
      </c>
      <c r="D285" s="63">
        <v>164</v>
      </c>
      <c r="E285" s="64">
        <v>13</v>
      </c>
      <c r="F285" s="62">
        <v>65</v>
      </c>
      <c r="G285" s="62" t="s">
        <v>336</v>
      </c>
      <c r="H285" s="62" t="s">
        <v>327</v>
      </c>
      <c r="I285" s="64">
        <v>56</v>
      </c>
      <c r="J285" s="62" t="s">
        <v>339</v>
      </c>
      <c r="K285" s="64">
        <v>4</v>
      </c>
      <c r="L285" s="62" t="s">
        <v>324</v>
      </c>
      <c r="M285" s="62" t="s">
        <v>325</v>
      </c>
    </row>
    <row r="286" spans="2:13" x14ac:dyDescent="0.25">
      <c r="B286" s="62" t="s">
        <v>330</v>
      </c>
      <c r="C286" s="63">
        <v>11072</v>
      </c>
      <c r="D286" s="63">
        <v>891</v>
      </c>
      <c r="E286" s="64">
        <v>61</v>
      </c>
      <c r="F286" s="62">
        <v>17</v>
      </c>
      <c r="G286" s="62" t="s">
        <v>321</v>
      </c>
      <c r="H286" s="62" t="s">
        <v>322</v>
      </c>
      <c r="I286" s="64">
        <v>33</v>
      </c>
      <c r="J286" s="62" t="s">
        <v>339</v>
      </c>
      <c r="K286" s="64">
        <v>4</v>
      </c>
      <c r="L286" s="62" t="s">
        <v>328</v>
      </c>
      <c r="M286" s="62" t="s">
        <v>325</v>
      </c>
    </row>
    <row r="287" spans="2:13" x14ac:dyDescent="0.25">
      <c r="B287" s="62" t="s">
        <v>337</v>
      </c>
      <c r="C287" s="63">
        <v>0</v>
      </c>
      <c r="D287" s="63">
        <v>0</v>
      </c>
      <c r="E287" s="64">
        <v>37</v>
      </c>
      <c r="F287" s="62">
        <v>49</v>
      </c>
      <c r="G287" s="62" t="s">
        <v>321</v>
      </c>
      <c r="H287" s="62" t="s">
        <v>322</v>
      </c>
      <c r="I287" s="64">
        <v>46</v>
      </c>
      <c r="J287" s="62" t="s">
        <v>339</v>
      </c>
      <c r="K287" s="64">
        <v>4</v>
      </c>
      <c r="L287" s="62" t="s">
        <v>328</v>
      </c>
      <c r="M287" s="62" t="s">
        <v>329</v>
      </c>
    </row>
    <row r="288" spans="2:13" x14ac:dyDescent="0.25">
      <c r="B288" s="62" t="s">
        <v>337</v>
      </c>
      <c r="C288" s="63">
        <v>219</v>
      </c>
      <c r="D288" s="63">
        <v>841</v>
      </c>
      <c r="E288" s="64">
        <v>43</v>
      </c>
      <c r="F288" s="62">
        <v>0</v>
      </c>
      <c r="G288" s="62" t="s">
        <v>321</v>
      </c>
      <c r="H288" s="62" t="s">
        <v>322</v>
      </c>
      <c r="I288" s="64">
        <v>54</v>
      </c>
      <c r="J288" s="62" t="s">
        <v>339</v>
      </c>
      <c r="K288" s="64">
        <v>2</v>
      </c>
      <c r="L288" s="62" t="s">
        <v>331</v>
      </c>
      <c r="M288" s="62" t="s">
        <v>325</v>
      </c>
    </row>
    <row r="289" spans="2:13" x14ac:dyDescent="0.25">
      <c r="B289" s="62" t="s">
        <v>330</v>
      </c>
      <c r="C289" s="63">
        <v>8060</v>
      </c>
      <c r="D289" s="63">
        <v>607</v>
      </c>
      <c r="E289" s="64">
        <v>19</v>
      </c>
      <c r="F289" s="62">
        <v>71</v>
      </c>
      <c r="G289" s="62" t="s">
        <v>336</v>
      </c>
      <c r="H289" s="62" t="s">
        <v>327</v>
      </c>
      <c r="I289" s="64">
        <v>22</v>
      </c>
      <c r="J289" s="62" t="s">
        <v>323</v>
      </c>
      <c r="K289" s="64">
        <v>2</v>
      </c>
      <c r="L289" s="62" t="s">
        <v>331</v>
      </c>
      <c r="M289" s="62" t="s">
        <v>325</v>
      </c>
    </row>
    <row r="290" spans="2:13" x14ac:dyDescent="0.25">
      <c r="B290" s="62" t="s">
        <v>330</v>
      </c>
      <c r="C290" s="63">
        <v>0</v>
      </c>
      <c r="D290" s="63">
        <v>486</v>
      </c>
      <c r="E290" s="64">
        <v>12</v>
      </c>
      <c r="F290" s="62">
        <v>22</v>
      </c>
      <c r="G290" s="62" t="s">
        <v>321</v>
      </c>
      <c r="H290" s="62" t="s">
        <v>322</v>
      </c>
      <c r="I290" s="64">
        <v>35</v>
      </c>
      <c r="J290" s="62" t="s">
        <v>333</v>
      </c>
      <c r="K290" s="64">
        <v>2</v>
      </c>
      <c r="L290" s="62" t="s">
        <v>328</v>
      </c>
      <c r="M290" s="62" t="s">
        <v>325</v>
      </c>
    </row>
    <row r="291" spans="2:13" x14ac:dyDescent="0.25">
      <c r="B291" s="62" t="s">
        <v>330</v>
      </c>
      <c r="C291" s="63">
        <v>0</v>
      </c>
      <c r="D291" s="63">
        <v>108</v>
      </c>
      <c r="E291" s="64">
        <v>25</v>
      </c>
      <c r="F291" s="62">
        <v>52</v>
      </c>
      <c r="G291" s="62" t="s">
        <v>321</v>
      </c>
      <c r="H291" s="62" t="s">
        <v>322</v>
      </c>
      <c r="I291" s="64">
        <v>46</v>
      </c>
      <c r="J291" s="62" t="s">
        <v>323</v>
      </c>
      <c r="K291" s="64">
        <v>4</v>
      </c>
      <c r="L291" s="62" t="s">
        <v>324</v>
      </c>
      <c r="M291" s="62" t="s">
        <v>329</v>
      </c>
    </row>
    <row r="292" spans="2:13" x14ac:dyDescent="0.25">
      <c r="B292" s="62" t="s">
        <v>320</v>
      </c>
      <c r="C292" s="63">
        <v>0</v>
      </c>
      <c r="D292" s="63">
        <v>0</v>
      </c>
      <c r="E292" s="64">
        <v>43</v>
      </c>
      <c r="F292" s="62">
        <v>28</v>
      </c>
      <c r="G292" s="62" t="s">
        <v>336</v>
      </c>
      <c r="H292" s="62" t="s">
        <v>327</v>
      </c>
      <c r="I292" s="64">
        <v>29</v>
      </c>
      <c r="J292" s="62" t="s">
        <v>323</v>
      </c>
      <c r="K292" s="64">
        <v>3</v>
      </c>
      <c r="L292" s="62" t="s">
        <v>331</v>
      </c>
      <c r="M292" s="62" t="s">
        <v>329</v>
      </c>
    </row>
    <row r="293" spans="2:13" x14ac:dyDescent="0.25">
      <c r="B293" s="62" t="s">
        <v>330</v>
      </c>
      <c r="C293" s="63">
        <v>0</v>
      </c>
      <c r="D293" s="63">
        <v>113</v>
      </c>
      <c r="E293" s="64">
        <v>25</v>
      </c>
      <c r="F293" s="62">
        <v>31</v>
      </c>
      <c r="G293" s="62" t="s">
        <v>336</v>
      </c>
      <c r="H293" s="62" t="s">
        <v>327</v>
      </c>
      <c r="I293" s="64">
        <v>22</v>
      </c>
      <c r="J293" s="62" t="s">
        <v>333</v>
      </c>
      <c r="K293" s="64">
        <v>4</v>
      </c>
      <c r="L293" s="62" t="s">
        <v>328</v>
      </c>
      <c r="M293" s="62" t="s">
        <v>329</v>
      </c>
    </row>
    <row r="294" spans="2:13" x14ac:dyDescent="0.25">
      <c r="B294" s="62" t="s">
        <v>330</v>
      </c>
      <c r="C294" s="63">
        <v>1613</v>
      </c>
      <c r="D294" s="63">
        <v>0</v>
      </c>
      <c r="E294" s="64">
        <v>25</v>
      </c>
      <c r="F294" s="62">
        <v>118</v>
      </c>
      <c r="G294" s="62" t="s">
        <v>321</v>
      </c>
      <c r="H294" s="62" t="s">
        <v>334</v>
      </c>
      <c r="I294" s="64">
        <v>53</v>
      </c>
      <c r="J294" s="62" t="s">
        <v>323</v>
      </c>
      <c r="K294" s="64">
        <v>4</v>
      </c>
      <c r="L294" s="62" t="s">
        <v>328</v>
      </c>
      <c r="M294" s="62" t="s">
        <v>325</v>
      </c>
    </row>
    <row r="295" spans="2:13" x14ac:dyDescent="0.25">
      <c r="B295" s="62" t="s">
        <v>326</v>
      </c>
      <c r="C295" s="63">
        <v>757</v>
      </c>
      <c r="D295" s="63">
        <v>208</v>
      </c>
      <c r="E295" s="64">
        <v>25</v>
      </c>
      <c r="F295" s="62">
        <v>36</v>
      </c>
      <c r="G295" s="62" t="s">
        <v>321</v>
      </c>
      <c r="H295" s="62" t="s">
        <v>327</v>
      </c>
      <c r="I295" s="64">
        <v>42</v>
      </c>
      <c r="J295" s="62" t="s">
        <v>323</v>
      </c>
      <c r="K295" s="64">
        <v>3</v>
      </c>
      <c r="L295" s="62" t="s">
        <v>328</v>
      </c>
      <c r="M295" s="62" t="s">
        <v>329</v>
      </c>
    </row>
    <row r="296" spans="2:13" x14ac:dyDescent="0.25">
      <c r="B296" s="62" t="s">
        <v>341</v>
      </c>
      <c r="C296" s="63">
        <v>0</v>
      </c>
      <c r="D296" s="63">
        <v>603</v>
      </c>
      <c r="E296" s="64">
        <v>13</v>
      </c>
      <c r="F296" s="62">
        <v>35</v>
      </c>
      <c r="G296" s="62" t="s">
        <v>321</v>
      </c>
      <c r="H296" s="62" t="s">
        <v>334</v>
      </c>
      <c r="I296" s="64">
        <v>20</v>
      </c>
      <c r="J296" s="62" t="s">
        <v>333</v>
      </c>
      <c r="K296" s="64">
        <v>4</v>
      </c>
      <c r="L296" s="62" t="s">
        <v>328</v>
      </c>
      <c r="M296" s="62" t="s">
        <v>329</v>
      </c>
    </row>
    <row r="297" spans="2:13" x14ac:dyDescent="0.25">
      <c r="B297" s="62" t="s">
        <v>330</v>
      </c>
      <c r="C297" s="63">
        <v>0</v>
      </c>
      <c r="D297" s="63">
        <v>343</v>
      </c>
      <c r="E297" s="64">
        <v>19</v>
      </c>
      <c r="F297" s="62">
        <v>22</v>
      </c>
      <c r="G297" s="62" t="s">
        <v>336</v>
      </c>
      <c r="H297" s="62" t="s">
        <v>327</v>
      </c>
      <c r="I297" s="64">
        <v>35</v>
      </c>
      <c r="J297" s="62" t="s">
        <v>323</v>
      </c>
      <c r="K297" s="64">
        <v>3</v>
      </c>
      <c r="L297" s="62" t="s">
        <v>328</v>
      </c>
      <c r="M297" s="62" t="s">
        <v>325</v>
      </c>
    </row>
    <row r="298" spans="2:13" x14ac:dyDescent="0.25">
      <c r="B298" s="62" t="s">
        <v>332</v>
      </c>
      <c r="C298" s="63">
        <v>977</v>
      </c>
      <c r="D298" s="63">
        <v>463</v>
      </c>
      <c r="E298" s="64">
        <v>10</v>
      </c>
      <c r="F298" s="62">
        <v>61</v>
      </c>
      <c r="G298" s="62" t="s">
        <v>336</v>
      </c>
      <c r="H298" s="62" t="s">
        <v>327</v>
      </c>
      <c r="I298" s="64">
        <v>33</v>
      </c>
      <c r="J298" s="62" t="s">
        <v>323</v>
      </c>
      <c r="K298" s="64">
        <v>3</v>
      </c>
      <c r="L298" s="62" t="s">
        <v>331</v>
      </c>
      <c r="M298" s="62" t="s">
        <v>329</v>
      </c>
    </row>
    <row r="299" spans="2:13" x14ac:dyDescent="0.25">
      <c r="B299" s="62" t="s">
        <v>332</v>
      </c>
      <c r="C299" s="63">
        <v>197</v>
      </c>
      <c r="D299" s="63">
        <v>0</v>
      </c>
      <c r="E299" s="64">
        <v>37</v>
      </c>
      <c r="F299" s="62">
        <v>17</v>
      </c>
      <c r="G299" s="62" t="s">
        <v>321</v>
      </c>
      <c r="H299" s="62" t="s">
        <v>334</v>
      </c>
      <c r="I299" s="64">
        <v>26</v>
      </c>
      <c r="J299" s="62" t="s">
        <v>323</v>
      </c>
      <c r="K299" s="64">
        <v>2</v>
      </c>
      <c r="L299" s="62" t="s">
        <v>328</v>
      </c>
      <c r="M299" s="62" t="s">
        <v>325</v>
      </c>
    </row>
    <row r="300" spans="2:13" x14ac:dyDescent="0.25">
      <c r="B300" s="62" t="s">
        <v>326</v>
      </c>
      <c r="C300" s="63">
        <v>0</v>
      </c>
      <c r="D300" s="63">
        <v>299</v>
      </c>
      <c r="E300" s="64">
        <v>19</v>
      </c>
      <c r="F300" s="62">
        <v>11</v>
      </c>
      <c r="G300" s="62" t="s">
        <v>321</v>
      </c>
      <c r="H300" s="62" t="s">
        <v>322</v>
      </c>
      <c r="I300" s="64">
        <v>46</v>
      </c>
      <c r="J300" s="62" t="s">
        <v>339</v>
      </c>
      <c r="K300" s="64">
        <v>4</v>
      </c>
      <c r="L300" s="62" t="s">
        <v>328</v>
      </c>
      <c r="M300" s="62" t="s">
        <v>325</v>
      </c>
    </row>
    <row r="301" spans="2:13" x14ac:dyDescent="0.25">
      <c r="B301" s="62" t="s">
        <v>330</v>
      </c>
      <c r="C301" s="63">
        <v>0</v>
      </c>
      <c r="D301" s="63">
        <v>490</v>
      </c>
      <c r="E301" s="64">
        <v>13</v>
      </c>
      <c r="F301" s="62">
        <v>15</v>
      </c>
      <c r="G301" s="62" t="s">
        <v>336</v>
      </c>
      <c r="H301" s="62" t="s">
        <v>327</v>
      </c>
      <c r="I301" s="64">
        <v>28</v>
      </c>
      <c r="J301" s="62" t="s">
        <v>323</v>
      </c>
      <c r="K301" s="64">
        <v>2</v>
      </c>
      <c r="L301" s="62" t="s">
        <v>328</v>
      </c>
      <c r="M301" s="62" t="s">
        <v>329</v>
      </c>
    </row>
    <row r="302" spans="2:13" x14ac:dyDescent="0.25">
      <c r="B302" s="62" t="s">
        <v>320</v>
      </c>
      <c r="C302" s="63">
        <v>0</v>
      </c>
      <c r="D302" s="63">
        <v>6628</v>
      </c>
      <c r="E302" s="64">
        <v>37</v>
      </c>
      <c r="F302" s="62">
        <v>65</v>
      </c>
      <c r="G302" s="62" t="s">
        <v>321</v>
      </c>
      <c r="H302" s="62" t="s">
        <v>322</v>
      </c>
      <c r="I302" s="64">
        <v>38</v>
      </c>
      <c r="J302" s="62" t="s">
        <v>323</v>
      </c>
      <c r="K302" s="64">
        <v>4</v>
      </c>
      <c r="L302" s="62" t="s">
        <v>328</v>
      </c>
      <c r="M302" s="62" t="s">
        <v>325</v>
      </c>
    </row>
    <row r="303" spans="2:13" x14ac:dyDescent="0.25">
      <c r="B303" s="62" t="s">
        <v>335</v>
      </c>
      <c r="C303" s="63">
        <v>0</v>
      </c>
      <c r="D303" s="63">
        <v>859</v>
      </c>
      <c r="E303" s="64">
        <v>19</v>
      </c>
      <c r="F303" s="62">
        <v>23</v>
      </c>
      <c r="G303" s="62" t="s">
        <v>321</v>
      </c>
      <c r="H303" s="62" t="s">
        <v>322</v>
      </c>
      <c r="I303" s="64">
        <v>35</v>
      </c>
      <c r="J303" s="62" t="s">
        <v>323</v>
      </c>
      <c r="K303" s="64">
        <v>2</v>
      </c>
      <c r="L303" s="62" t="s">
        <v>328</v>
      </c>
      <c r="M303" s="62" t="s">
        <v>329</v>
      </c>
    </row>
    <row r="304" spans="2:13" x14ac:dyDescent="0.25">
      <c r="B304" s="62" t="s">
        <v>330</v>
      </c>
      <c r="C304" s="63">
        <v>0</v>
      </c>
      <c r="D304" s="63">
        <v>750</v>
      </c>
      <c r="E304" s="64">
        <v>13</v>
      </c>
      <c r="F304" s="62">
        <v>14</v>
      </c>
      <c r="G304" s="62" t="s">
        <v>321</v>
      </c>
      <c r="H304" s="62" t="s">
        <v>322</v>
      </c>
      <c r="I304" s="64">
        <v>47</v>
      </c>
      <c r="J304" s="62" t="s">
        <v>323</v>
      </c>
      <c r="K304" s="64">
        <v>4</v>
      </c>
      <c r="L304" s="62" t="s">
        <v>328</v>
      </c>
      <c r="M304" s="62" t="s">
        <v>329</v>
      </c>
    </row>
    <row r="305" spans="2:13" x14ac:dyDescent="0.25">
      <c r="B305" s="62" t="s">
        <v>320</v>
      </c>
      <c r="C305" s="63">
        <v>256</v>
      </c>
      <c r="D305" s="63">
        <v>954</v>
      </c>
      <c r="E305" s="64">
        <v>10</v>
      </c>
      <c r="F305" s="62">
        <v>13</v>
      </c>
      <c r="G305" s="62" t="s">
        <v>321</v>
      </c>
      <c r="H305" s="62" t="s">
        <v>322</v>
      </c>
      <c r="I305" s="64">
        <v>23</v>
      </c>
      <c r="J305" s="62" t="s">
        <v>323</v>
      </c>
      <c r="K305" s="64">
        <v>3</v>
      </c>
      <c r="L305" s="62" t="s">
        <v>328</v>
      </c>
      <c r="M305" s="62" t="s">
        <v>325</v>
      </c>
    </row>
    <row r="306" spans="2:13" x14ac:dyDescent="0.25">
      <c r="B306" s="62" t="s">
        <v>330</v>
      </c>
      <c r="C306" s="63">
        <v>296</v>
      </c>
      <c r="D306" s="63">
        <v>591</v>
      </c>
      <c r="E306" s="64">
        <v>37</v>
      </c>
      <c r="F306" s="62">
        <v>103</v>
      </c>
      <c r="G306" s="62" t="s">
        <v>321</v>
      </c>
      <c r="H306" s="62" t="s">
        <v>322</v>
      </c>
      <c r="I306" s="64">
        <v>56</v>
      </c>
      <c r="J306" s="62" t="s">
        <v>339</v>
      </c>
      <c r="K306" s="64">
        <v>4</v>
      </c>
      <c r="L306" s="62" t="s">
        <v>328</v>
      </c>
      <c r="M306" s="62" t="s">
        <v>329</v>
      </c>
    </row>
    <row r="307" spans="2:13" x14ac:dyDescent="0.25">
      <c r="B307" s="62" t="s">
        <v>326</v>
      </c>
      <c r="C307" s="63">
        <v>0</v>
      </c>
      <c r="D307" s="63">
        <v>13970</v>
      </c>
      <c r="E307" s="64">
        <v>13</v>
      </c>
      <c r="F307" s="62">
        <v>24</v>
      </c>
      <c r="G307" s="62" t="s">
        <v>336</v>
      </c>
      <c r="H307" s="62" t="s">
        <v>327</v>
      </c>
      <c r="I307" s="64">
        <v>28</v>
      </c>
      <c r="J307" s="62" t="s">
        <v>333</v>
      </c>
      <c r="K307" s="64">
        <v>4</v>
      </c>
      <c r="L307" s="62" t="s">
        <v>324</v>
      </c>
      <c r="M307" s="62" t="s">
        <v>329</v>
      </c>
    </row>
    <row r="308" spans="2:13" x14ac:dyDescent="0.25">
      <c r="B308" s="62" t="s">
        <v>330</v>
      </c>
      <c r="C308" s="63">
        <v>0</v>
      </c>
      <c r="D308" s="63">
        <v>857</v>
      </c>
      <c r="E308" s="64">
        <v>11</v>
      </c>
      <c r="F308" s="62">
        <v>34</v>
      </c>
      <c r="G308" s="62" t="s">
        <v>321</v>
      </c>
      <c r="H308" s="62" t="s">
        <v>322</v>
      </c>
      <c r="I308" s="64">
        <v>48</v>
      </c>
      <c r="J308" s="62" t="s">
        <v>323</v>
      </c>
      <c r="K308" s="64">
        <v>3</v>
      </c>
      <c r="L308" s="62" t="s">
        <v>328</v>
      </c>
      <c r="M308" s="62" t="s">
        <v>325</v>
      </c>
    </row>
    <row r="309" spans="2:13" x14ac:dyDescent="0.25">
      <c r="B309" s="62" t="s">
        <v>326</v>
      </c>
      <c r="C309" s="63">
        <v>0</v>
      </c>
      <c r="D309" s="63">
        <v>5857</v>
      </c>
      <c r="E309" s="64">
        <v>19</v>
      </c>
      <c r="F309" s="62">
        <v>20</v>
      </c>
      <c r="G309" s="62" t="s">
        <v>321</v>
      </c>
      <c r="H309" s="62" t="s">
        <v>322</v>
      </c>
      <c r="I309" s="64">
        <v>27</v>
      </c>
      <c r="J309" s="62" t="s">
        <v>323</v>
      </c>
      <c r="K309" s="64">
        <v>2</v>
      </c>
      <c r="L309" s="62" t="s">
        <v>328</v>
      </c>
      <c r="M309" s="62" t="s">
        <v>325</v>
      </c>
    </row>
    <row r="310" spans="2:13" x14ac:dyDescent="0.25">
      <c r="B310" s="62" t="s">
        <v>320</v>
      </c>
      <c r="C310" s="63">
        <v>298</v>
      </c>
      <c r="D310" s="63">
        <v>3326</v>
      </c>
      <c r="E310" s="64">
        <v>73</v>
      </c>
      <c r="F310" s="62">
        <v>15</v>
      </c>
      <c r="G310" s="62" t="s">
        <v>321</v>
      </c>
      <c r="H310" s="62" t="s">
        <v>334</v>
      </c>
      <c r="I310" s="64">
        <v>23</v>
      </c>
      <c r="J310" s="62" t="s">
        <v>323</v>
      </c>
      <c r="K310" s="64">
        <v>2</v>
      </c>
      <c r="L310" s="62" t="s">
        <v>328</v>
      </c>
      <c r="M310" s="62" t="s">
        <v>329</v>
      </c>
    </row>
    <row r="311" spans="2:13" x14ac:dyDescent="0.25">
      <c r="B311" s="62" t="s">
        <v>320</v>
      </c>
      <c r="C311" s="63">
        <v>0</v>
      </c>
      <c r="D311" s="63">
        <v>726</v>
      </c>
      <c r="E311" s="64">
        <v>19</v>
      </c>
      <c r="F311" s="62">
        <v>7</v>
      </c>
      <c r="G311" s="62" t="s">
        <v>336</v>
      </c>
      <c r="H311" s="62" t="s">
        <v>327</v>
      </c>
      <c r="I311" s="64">
        <v>24</v>
      </c>
      <c r="J311" s="62" t="s">
        <v>333</v>
      </c>
      <c r="K311" s="64">
        <v>4</v>
      </c>
      <c r="L311" s="62" t="s">
        <v>328</v>
      </c>
      <c r="M311" s="62" t="s">
        <v>329</v>
      </c>
    </row>
    <row r="312" spans="2:13" x14ac:dyDescent="0.25">
      <c r="B312" s="62" t="s">
        <v>326</v>
      </c>
      <c r="C312" s="63">
        <v>8636</v>
      </c>
      <c r="D312" s="63">
        <v>214</v>
      </c>
      <c r="E312" s="64">
        <v>11</v>
      </c>
      <c r="F312" s="62">
        <v>3</v>
      </c>
      <c r="G312" s="62" t="s">
        <v>336</v>
      </c>
      <c r="H312" s="62" t="s">
        <v>327</v>
      </c>
      <c r="I312" s="64">
        <v>22</v>
      </c>
      <c r="J312" s="62" t="s">
        <v>323</v>
      </c>
      <c r="K312" s="64">
        <v>2</v>
      </c>
      <c r="L312" s="62" t="s">
        <v>328</v>
      </c>
      <c r="M312" s="62" t="s">
        <v>325</v>
      </c>
    </row>
    <row r="313" spans="2:13" x14ac:dyDescent="0.25">
      <c r="B313" s="62" t="s">
        <v>330</v>
      </c>
      <c r="C313" s="63">
        <v>0</v>
      </c>
      <c r="D313" s="63">
        <v>207</v>
      </c>
      <c r="E313" s="64">
        <v>13</v>
      </c>
      <c r="F313" s="62">
        <v>119</v>
      </c>
      <c r="G313" s="62" t="s">
        <v>321</v>
      </c>
      <c r="H313" s="62" t="s">
        <v>322</v>
      </c>
      <c r="I313" s="64">
        <v>42</v>
      </c>
      <c r="J313" s="62" t="s">
        <v>333</v>
      </c>
      <c r="K313" s="64">
        <v>4</v>
      </c>
      <c r="L313" s="62" t="s">
        <v>328</v>
      </c>
      <c r="M313" s="62" t="s">
        <v>329</v>
      </c>
    </row>
    <row r="314" spans="2:13" x14ac:dyDescent="0.25">
      <c r="B314" s="62" t="s">
        <v>330</v>
      </c>
      <c r="C314" s="63">
        <v>0</v>
      </c>
      <c r="D314" s="63">
        <v>713</v>
      </c>
      <c r="E314" s="64">
        <v>13</v>
      </c>
      <c r="F314" s="62">
        <v>29</v>
      </c>
      <c r="G314" s="62" t="s">
        <v>321</v>
      </c>
      <c r="H314" s="62" t="s">
        <v>322</v>
      </c>
      <c r="I314" s="64">
        <v>25</v>
      </c>
      <c r="J314" s="62" t="s">
        <v>323</v>
      </c>
      <c r="K314" s="64">
        <v>2</v>
      </c>
      <c r="L314" s="62" t="s">
        <v>328</v>
      </c>
      <c r="M314" s="62" t="s">
        <v>329</v>
      </c>
    </row>
    <row r="315" spans="2:13" x14ac:dyDescent="0.25">
      <c r="B315" s="62" t="s">
        <v>330</v>
      </c>
      <c r="C315" s="63">
        <v>19766</v>
      </c>
      <c r="D315" s="63">
        <v>2141</v>
      </c>
      <c r="E315" s="64">
        <v>11</v>
      </c>
      <c r="F315" s="62">
        <v>54</v>
      </c>
      <c r="G315" s="62" t="s">
        <v>336</v>
      </c>
      <c r="H315" s="62" t="s">
        <v>327</v>
      </c>
      <c r="I315" s="64">
        <v>47</v>
      </c>
      <c r="J315" s="62" t="s">
        <v>339</v>
      </c>
      <c r="K315" s="64">
        <v>4</v>
      </c>
      <c r="L315" s="62" t="s">
        <v>324</v>
      </c>
      <c r="M315" s="62" t="s">
        <v>329</v>
      </c>
    </row>
    <row r="316" spans="2:13" x14ac:dyDescent="0.25">
      <c r="B316" s="62" t="s">
        <v>330</v>
      </c>
      <c r="C316" s="63">
        <v>0</v>
      </c>
      <c r="D316" s="63">
        <v>483</v>
      </c>
      <c r="E316" s="64">
        <v>19</v>
      </c>
      <c r="F316" s="62">
        <v>90</v>
      </c>
      <c r="G316" s="62" t="s">
        <v>336</v>
      </c>
      <c r="H316" s="62" t="s">
        <v>327</v>
      </c>
      <c r="I316" s="64">
        <v>32</v>
      </c>
      <c r="J316" s="62" t="s">
        <v>333</v>
      </c>
      <c r="K316" s="64">
        <v>4</v>
      </c>
      <c r="L316" s="62" t="s">
        <v>328</v>
      </c>
      <c r="M316" s="62" t="s">
        <v>329</v>
      </c>
    </row>
    <row r="317" spans="2:13" x14ac:dyDescent="0.25">
      <c r="B317" s="62" t="s">
        <v>330</v>
      </c>
      <c r="C317" s="63">
        <v>0</v>
      </c>
      <c r="D317" s="63">
        <v>127</v>
      </c>
      <c r="E317" s="64">
        <v>7</v>
      </c>
      <c r="F317" s="62">
        <v>13</v>
      </c>
      <c r="G317" s="62" t="s">
        <v>321</v>
      </c>
      <c r="H317" s="62" t="s">
        <v>322</v>
      </c>
      <c r="I317" s="64">
        <v>25</v>
      </c>
      <c r="J317" s="62" t="s">
        <v>333</v>
      </c>
      <c r="K317" s="64">
        <v>3</v>
      </c>
      <c r="L317" s="62" t="s">
        <v>328</v>
      </c>
      <c r="M317" s="62" t="s">
        <v>325</v>
      </c>
    </row>
    <row r="318" spans="2:13" x14ac:dyDescent="0.25">
      <c r="B318" s="62" t="s">
        <v>326</v>
      </c>
      <c r="C318" s="63">
        <v>0</v>
      </c>
      <c r="D318" s="63">
        <v>367</v>
      </c>
      <c r="E318" s="64">
        <v>37</v>
      </c>
      <c r="F318" s="62">
        <v>22</v>
      </c>
      <c r="G318" s="62" t="s">
        <v>321</v>
      </c>
      <c r="H318" s="62" t="s">
        <v>322</v>
      </c>
      <c r="I318" s="64">
        <v>36</v>
      </c>
      <c r="J318" s="62" t="s">
        <v>323</v>
      </c>
      <c r="K318" s="64">
        <v>2</v>
      </c>
      <c r="L318" s="62" t="s">
        <v>328</v>
      </c>
      <c r="M318" s="62" t="s">
        <v>325</v>
      </c>
    </row>
    <row r="319" spans="2:13" x14ac:dyDescent="0.25">
      <c r="B319" s="62" t="s">
        <v>320</v>
      </c>
      <c r="C319" s="63">
        <v>0</v>
      </c>
      <c r="D319" s="63">
        <v>813</v>
      </c>
      <c r="E319" s="64">
        <v>43</v>
      </c>
      <c r="F319" s="62">
        <v>28</v>
      </c>
      <c r="G319" s="62" t="s">
        <v>321</v>
      </c>
      <c r="H319" s="62" t="s">
        <v>322</v>
      </c>
      <c r="I319" s="64">
        <v>25</v>
      </c>
      <c r="J319" s="62" t="s">
        <v>323</v>
      </c>
      <c r="K319" s="64">
        <v>2</v>
      </c>
      <c r="L319" s="62" t="s">
        <v>328</v>
      </c>
      <c r="M319" s="62" t="s">
        <v>329</v>
      </c>
    </row>
    <row r="320" spans="2:13" x14ac:dyDescent="0.25">
      <c r="B320" s="62" t="s">
        <v>326</v>
      </c>
      <c r="C320" s="63">
        <v>4089</v>
      </c>
      <c r="D320" s="63">
        <v>0</v>
      </c>
      <c r="E320" s="64">
        <v>7</v>
      </c>
      <c r="F320" s="62">
        <v>14</v>
      </c>
      <c r="G320" s="62" t="s">
        <v>321</v>
      </c>
      <c r="H320" s="62" t="s">
        <v>334</v>
      </c>
      <c r="I320" s="64">
        <v>26</v>
      </c>
      <c r="J320" s="62" t="s">
        <v>323</v>
      </c>
      <c r="K320" s="64">
        <v>2</v>
      </c>
      <c r="L320" s="62" t="s">
        <v>328</v>
      </c>
      <c r="M320" s="62" t="s">
        <v>325</v>
      </c>
    </row>
    <row r="321" spans="2:13" x14ac:dyDescent="0.25">
      <c r="B321" s="62" t="s">
        <v>330</v>
      </c>
      <c r="C321" s="63">
        <v>0</v>
      </c>
      <c r="D321" s="63">
        <v>102</v>
      </c>
      <c r="E321" s="64">
        <v>7</v>
      </c>
      <c r="F321" s="62">
        <v>0</v>
      </c>
      <c r="G321" s="62" t="s">
        <v>336</v>
      </c>
      <c r="H321" s="62" t="s">
        <v>327</v>
      </c>
      <c r="I321" s="64">
        <v>53</v>
      </c>
      <c r="J321" s="62" t="s">
        <v>323</v>
      </c>
      <c r="K321" s="64">
        <v>4</v>
      </c>
      <c r="L321" s="62" t="s">
        <v>340</v>
      </c>
      <c r="M321" s="62" t="s">
        <v>325</v>
      </c>
    </row>
    <row r="322" spans="2:13" x14ac:dyDescent="0.25">
      <c r="B322" s="62" t="s">
        <v>338</v>
      </c>
      <c r="C322" s="63">
        <v>271</v>
      </c>
      <c r="D322" s="63">
        <v>759</v>
      </c>
      <c r="E322" s="64">
        <v>19</v>
      </c>
      <c r="F322" s="62">
        <v>0</v>
      </c>
      <c r="G322" s="62" t="s">
        <v>336</v>
      </c>
      <c r="H322" s="62" t="s">
        <v>327</v>
      </c>
      <c r="I322" s="64">
        <v>66</v>
      </c>
      <c r="J322" s="62" t="s">
        <v>323</v>
      </c>
      <c r="K322" s="64">
        <v>4</v>
      </c>
      <c r="L322" s="62" t="s">
        <v>328</v>
      </c>
      <c r="M322" s="62" t="s">
        <v>325</v>
      </c>
    </row>
    <row r="323" spans="2:13" x14ac:dyDescent="0.25">
      <c r="B323" s="62" t="s">
        <v>330</v>
      </c>
      <c r="C323" s="63">
        <v>949</v>
      </c>
      <c r="D323" s="63">
        <v>0</v>
      </c>
      <c r="E323" s="64">
        <v>49</v>
      </c>
      <c r="F323" s="62">
        <v>36</v>
      </c>
      <c r="G323" s="62" t="s">
        <v>336</v>
      </c>
      <c r="H323" s="62" t="s">
        <v>327</v>
      </c>
      <c r="I323" s="64">
        <v>23</v>
      </c>
      <c r="J323" s="62" t="s">
        <v>323</v>
      </c>
      <c r="K323" s="64">
        <v>2</v>
      </c>
      <c r="L323" s="62" t="s">
        <v>328</v>
      </c>
      <c r="M323" s="62" t="s">
        <v>325</v>
      </c>
    </row>
    <row r="324" spans="2:13" x14ac:dyDescent="0.25">
      <c r="B324" s="62" t="s">
        <v>320</v>
      </c>
      <c r="C324" s="63">
        <v>0</v>
      </c>
      <c r="D324" s="63">
        <v>503</v>
      </c>
      <c r="E324" s="64">
        <v>13</v>
      </c>
      <c r="F324" s="62">
        <v>62</v>
      </c>
      <c r="G324" s="62" t="s">
        <v>321</v>
      </c>
      <c r="H324" s="62" t="s">
        <v>322</v>
      </c>
      <c r="I324" s="64">
        <v>25</v>
      </c>
      <c r="J324" s="62" t="s">
        <v>323</v>
      </c>
      <c r="K324" s="64">
        <v>2</v>
      </c>
      <c r="L324" s="62" t="s">
        <v>328</v>
      </c>
      <c r="M324" s="62" t="s">
        <v>325</v>
      </c>
    </row>
    <row r="325" spans="2:13" x14ac:dyDescent="0.25">
      <c r="B325" s="62" t="s">
        <v>320</v>
      </c>
      <c r="C325" s="63">
        <v>911</v>
      </c>
      <c r="D325" s="63">
        <v>823</v>
      </c>
      <c r="E325" s="64">
        <v>46</v>
      </c>
      <c r="F325" s="62">
        <v>4</v>
      </c>
      <c r="G325" s="62" t="s">
        <v>321</v>
      </c>
      <c r="H325" s="62" t="s">
        <v>322</v>
      </c>
      <c r="I325" s="64">
        <v>24</v>
      </c>
      <c r="J325" s="62" t="s">
        <v>323</v>
      </c>
      <c r="K325" s="64">
        <v>2</v>
      </c>
      <c r="L325" s="62" t="s">
        <v>324</v>
      </c>
      <c r="M325" s="62" t="s">
        <v>329</v>
      </c>
    </row>
    <row r="326" spans="2:13" x14ac:dyDescent="0.25">
      <c r="B326" s="62" t="s">
        <v>330</v>
      </c>
      <c r="C326" s="63">
        <v>0</v>
      </c>
      <c r="D326" s="63">
        <v>693</v>
      </c>
      <c r="E326" s="64">
        <v>19</v>
      </c>
      <c r="F326" s="62">
        <v>28</v>
      </c>
      <c r="G326" s="62" t="s">
        <v>321</v>
      </c>
      <c r="H326" s="62" t="s">
        <v>322</v>
      </c>
      <c r="I326" s="64">
        <v>31</v>
      </c>
      <c r="J326" s="62" t="s">
        <v>339</v>
      </c>
      <c r="K326" s="64">
        <v>4</v>
      </c>
      <c r="L326" s="62" t="s">
        <v>324</v>
      </c>
      <c r="M326" s="62" t="s">
        <v>329</v>
      </c>
    </row>
    <row r="327" spans="2:13" x14ac:dyDescent="0.25">
      <c r="B327" s="62" t="s">
        <v>337</v>
      </c>
      <c r="C327" s="63">
        <v>0</v>
      </c>
      <c r="D327" s="63">
        <v>973</v>
      </c>
      <c r="E327" s="64">
        <v>49</v>
      </c>
      <c r="F327" s="62">
        <v>81</v>
      </c>
      <c r="G327" s="62" t="s">
        <v>336</v>
      </c>
      <c r="H327" s="62" t="s">
        <v>327</v>
      </c>
      <c r="I327" s="64">
        <v>57</v>
      </c>
      <c r="J327" s="62" t="s">
        <v>339</v>
      </c>
      <c r="K327" s="64">
        <v>4</v>
      </c>
      <c r="L327" s="62" t="s">
        <v>324</v>
      </c>
      <c r="M327" s="62" t="s">
        <v>329</v>
      </c>
    </row>
    <row r="328" spans="2:13" x14ac:dyDescent="0.25">
      <c r="B328" s="62" t="s">
        <v>330</v>
      </c>
      <c r="C328" s="63">
        <v>0</v>
      </c>
      <c r="D328" s="63">
        <v>648</v>
      </c>
      <c r="E328" s="64">
        <v>15</v>
      </c>
      <c r="F328" s="62">
        <v>57</v>
      </c>
      <c r="G328" s="62" t="s">
        <v>321</v>
      </c>
      <c r="H328" s="62" t="s">
        <v>327</v>
      </c>
      <c r="I328" s="64">
        <v>44</v>
      </c>
      <c r="J328" s="62" t="s">
        <v>323</v>
      </c>
      <c r="K328" s="64">
        <v>4</v>
      </c>
      <c r="L328" s="62" t="s">
        <v>331</v>
      </c>
      <c r="M328" s="62" t="s">
        <v>329</v>
      </c>
    </row>
    <row r="329" spans="2:13" x14ac:dyDescent="0.25">
      <c r="B329" s="62" t="s">
        <v>339</v>
      </c>
      <c r="C329" s="63">
        <v>0</v>
      </c>
      <c r="D329" s="63">
        <v>523</v>
      </c>
      <c r="E329" s="64">
        <v>37</v>
      </c>
      <c r="F329" s="62">
        <v>0</v>
      </c>
      <c r="G329" s="62" t="s">
        <v>321</v>
      </c>
      <c r="H329" s="62" t="s">
        <v>327</v>
      </c>
      <c r="I329" s="64">
        <v>42</v>
      </c>
      <c r="J329" s="62" t="s">
        <v>323</v>
      </c>
      <c r="K329" s="64">
        <v>3</v>
      </c>
      <c r="L329" s="62" t="s">
        <v>331</v>
      </c>
      <c r="M329" s="62" t="s">
        <v>325</v>
      </c>
    </row>
    <row r="330" spans="2:13" x14ac:dyDescent="0.25">
      <c r="B330" s="62" t="s">
        <v>337</v>
      </c>
      <c r="C330" s="63">
        <v>271</v>
      </c>
      <c r="D330" s="63">
        <v>7090</v>
      </c>
      <c r="E330" s="64">
        <v>25</v>
      </c>
      <c r="F330" s="62">
        <v>2</v>
      </c>
      <c r="G330" s="62" t="s">
        <v>336</v>
      </c>
      <c r="H330" s="62" t="s">
        <v>327</v>
      </c>
      <c r="I330" s="64">
        <v>27</v>
      </c>
      <c r="J330" s="62" t="s">
        <v>333</v>
      </c>
      <c r="K330" s="64">
        <v>4</v>
      </c>
      <c r="L330" s="62" t="s">
        <v>328</v>
      </c>
      <c r="M330" s="62" t="s">
        <v>329</v>
      </c>
    </row>
    <row r="331" spans="2:13" x14ac:dyDescent="0.25">
      <c r="B331" s="62" t="s">
        <v>320</v>
      </c>
      <c r="C331" s="63">
        <v>0</v>
      </c>
      <c r="D331" s="63">
        <v>596</v>
      </c>
      <c r="E331" s="64">
        <v>13</v>
      </c>
      <c r="F331" s="62">
        <v>67</v>
      </c>
      <c r="G331" s="62" t="s">
        <v>321</v>
      </c>
      <c r="H331" s="62" t="s">
        <v>322</v>
      </c>
      <c r="I331" s="64">
        <v>51</v>
      </c>
      <c r="J331" s="62" t="s">
        <v>323</v>
      </c>
      <c r="K331" s="64">
        <v>4</v>
      </c>
      <c r="L331" s="62" t="s">
        <v>328</v>
      </c>
      <c r="M331" s="62" t="s">
        <v>325</v>
      </c>
    </row>
    <row r="332" spans="2:13" x14ac:dyDescent="0.25">
      <c r="B332" s="62" t="s">
        <v>337</v>
      </c>
      <c r="C332" s="63">
        <v>0</v>
      </c>
      <c r="D332" s="63">
        <v>904</v>
      </c>
      <c r="E332" s="64">
        <v>49</v>
      </c>
      <c r="F332" s="62">
        <v>119</v>
      </c>
      <c r="G332" s="62" t="s">
        <v>321</v>
      </c>
      <c r="H332" s="62" t="s">
        <v>322</v>
      </c>
      <c r="I332" s="64">
        <v>23</v>
      </c>
      <c r="J332" s="62" t="s">
        <v>339</v>
      </c>
      <c r="K332" s="64">
        <v>4</v>
      </c>
      <c r="L332" s="62" t="s">
        <v>328</v>
      </c>
      <c r="M332" s="62" t="s">
        <v>329</v>
      </c>
    </row>
    <row r="333" spans="2:13" x14ac:dyDescent="0.25">
      <c r="B333" s="62" t="s">
        <v>330</v>
      </c>
      <c r="C333" s="63">
        <v>0</v>
      </c>
      <c r="D333" s="63">
        <v>541</v>
      </c>
      <c r="E333" s="64">
        <v>19</v>
      </c>
      <c r="F333" s="62">
        <v>13</v>
      </c>
      <c r="G333" s="62" t="s">
        <v>321</v>
      </c>
      <c r="H333" s="62" t="s">
        <v>322</v>
      </c>
      <c r="I333" s="64">
        <v>31</v>
      </c>
      <c r="J333" s="62" t="s">
        <v>323</v>
      </c>
      <c r="K333" s="64">
        <v>2</v>
      </c>
      <c r="L333" s="62" t="s">
        <v>328</v>
      </c>
      <c r="M333" s="62" t="s">
        <v>329</v>
      </c>
    </row>
    <row r="334" spans="2:13" x14ac:dyDescent="0.25">
      <c r="B334" s="62" t="s">
        <v>326</v>
      </c>
      <c r="C334" s="63">
        <v>0</v>
      </c>
      <c r="D334" s="63">
        <v>154</v>
      </c>
      <c r="E334" s="64">
        <v>37</v>
      </c>
      <c r="F334" s="62">
        <v>2</v>
      </c>
      <c r="G334" s="62" t="s">
        <v>336</v>
      </c>
      <c r="H334" s="62" t="s">
        <v>327</v>
      </c>
      <c r="I334" s="64">
        <v>22</v>
      </c>
      <c r="J334" s="62" t="s">
        <v>333</v>
      </c>
      <c r="K334" s="64">
        <v>4</v>
      </c>
      <c r="L334" s="62" t="s">
        <v>328</v>
      </c>
      <c r="M334" s="62" t="s">
        <v>329</v>
      </c>
    </row>
    <row r="335" spans="2:13" x14ac:dyDescent="0.25">
      <c r="B335" s="62" t="s">
        <v>330</v>
      </c>
      <c r="C335" s="63">
        <v>4802</v>
      </c>
      <c r="D335" s="63">
        <v>0</v>
      </c>
      <c r="E335" s="64">
        <v>37</v>
      </c>
      <c r="F335" s="62">
        <v>12</v>
      </c>
      <c r="G335" s="62" t="s">
        <v>321</v>
      </c>
      <c r="H335" s="62" t="s">
        <v>322</v>
      </c>
      <c r="I335" s="64">
        <v>35</v>
      </c>
      <c r="J335" s="62" t="s">
        <v>323</v>
      </c>
      <c r="K335" s="64">
        <v>4</v>
      </c>
      <c r="L335" s="62" t="s">
        <v>328</v>
      </c>
      <c r="M335" s="62" t="s">
        <v>325</v>
      </c>
    </row>
    <row r="336" spans="2:13" x14ac:dyDescent="0.25">
      <c r="B336" s="62" t="s">
        <v>335</v>
      </c>
      <c r="C336" s="63">
        <v>177</v>
      </c>
      <c r="D336" s="63">
        <v>0</v>
      </c>
      <c r="E336" s="64">
        <v>49</v>
      </c>
      <c r="F336" s="62">
        <v>9</v>
      </c>
      <c r="G336" s="62" t="s">
        <v>321</v>
      </c>
      <c r="H336" s="62" t="s">
        <v>322</v>
      </c>
      <c r="I336" s="64">
        <v>37</v>
      </c>
      <c r="J336" s="62" t="s">
        <v>339</v>
      </c>
      <c r="K336" s="64">
        <v>4</v>
      </c>
      <c r="L336" s="62" t="s">
        <v>328</v>
      </c>
      <c r="M336" s="62" t="s">
        <v>325</v>
      </c>
    </row>
    <row r="337" spans="2:13" x14ac:dyDescent="0.25">
      <c r="B337" s="62" t="s">
        <v>320</v>
      </c>
      <c r="C337" s="63">
        <v>0</v>
      </c>
      <c r="D337" s="63">
        <v>337</v>
      </c>
      <c r="E337" s="64">
        <v>25</v>
      </c>
      <c r="F337" s="62">
        <v>107</v>
      </c>
      <c r="G337" s="62" t="s">
        <v>321</v>
      </c>
      <c r="H337" s="62" t="s">
        <v>322</v>
      </c>
      <c r="I337" s="64">
        <v>35</v>
      </c>
      <c r="J337" s="62" t="s">
        <v>323</v>
      </c>
      <c r="K337" s="64">
        <v>1</v>
      </c>
      <c r="L337" s="62" t="s">
        <v>331</v>
      </c>
      <c r="M337" s="62" t="s">
        <v>325</v>
      </c>
    </row>
    <row r="338" spans="2:13" x14ac:dyDescent="0.25">
      <c r="B338" s="62" t="s">
        <v>330</v>
      </c>
      <c r="C338" s="63">
        <v>0</v>
      </c>
      <c r="D338" s="63">
        <v>716</v>
      </c>
      <c r="E338" s="64">
        <v>19</v>
      </c>
      <c r="F338" s="62">
        <v>33</v>
      </c>
      <c r="G338" s="62" t="s">
        <v>321</v>
      </c>
      <c r="H338" s="62" t="s">
        <v>322</v>
      </c>
      <c r="I338" s="64">
        <v>30</v>
      </c>
      <c r="J338" s="62" t="s">
        <v>323</v>
      </c>
      <c r="K338" s="64">
        <v>2</v>
      </c>
      <c r="L338" s="62" t="s">
        <v>328</v>
      </c>
      <c r="M338" s="62" t="s">
        <v>329</v>
      </c>
    </row>
    <row r="339" spans="2:13" x14ac:dyDescent="0.25">
      <c r="B339" s="62" t="s">
        <v>332</v>
      </c>
      <c r="C339" s="63">
        <v>996</v>
      </c>
      <c r="D339" s="63">
        <v>837</v>
      </c>
      <c r="E339" s="64">
        <v>49</v>
      </c>
      <c r="F339" s="62">
        <v>83</v>
      </c>
      <c r="G339" s="62" t="s">
        <v>321</v>
      </c>
      <c r="H339" s="62" t="s">
        <v>322</v>
      </c>
      <c r="I339" s="64">
        <v>49</v>
      </c>
      <c r="J339" s="62" t="s">
        <v>339</v>
      </c>
      <c r="K339" s="64">
        <v>4</v>
      </c>
      <c r="L339" s="62" t="s">
        <v>328</v>
      </c>
      <c r="M339" s="62" t="s">
        <v>329</v>
      </c>
    </row>
    <row r="340" spans="2:13" x14ac:dyDescent="0.25">
      <c r="B340" s="62" t="s">
        <v>332</v>
      </c>
      <c r="C340" s="63">
        <v>705</v>
      </c>
      <c r="D340" s="63">
        <v>0</v>
      </c>
      <c r="E340" s="64">
        <v>25</v>
      </c>
      <c r="F340" s="62">
        <v>24</v>
      </c>
      <c r="G340" s="62" t="s">
        <v>336</v>
      </c>
      <c r="H340" s="62" t="s">
        <v>327</v>
      </c>
      <c r="I340" s="64">
        <v>32</v>
      </c>
      <c r="J340" s="62" t="s">
        <v>323</v>
      </c>
      <c r="K340" s="64">
        <v>2</v>
      </c>
      <c r="L340" s="62" t="s">
        <v>328</v>
      </c>
      <c r="M340" s="62" t="s">
        <v>325</v>
      </c>
    </row>
    <row r="341" spans="2:13" x14ac:dyDescent="0.25">
      <c r="B341" s="62" t="s">
        <v>326</v>
      </c>
      <c r="C341" s="63">
        <v>0</v>
      </c>
      <c r="D341" s="63">
        <v>7710</v>
      </c>
      <c r="E341" s="64">
        <v>25</v>
      </c>
      <c r="F341" s="62">
        <v>114</v>
      </c>
      <c r="G341" s="62" t="s">
        <v>321</v>
      </c>
      <c r="H341" s="62" t="s">
        <v>322</v>
      </c>
      <c r="I341" s="64">
        <v>52</v>
      </c>
      <c r="J341" s="62" t="s">
        <v>323</v>
      </c>
      <c r="K341" s="64">
        <v>4</v>
      </c>
      <c r="L341" s="62" t="s">
        <v>328</v>
      </c>
      <c r="M341" s="62" t="s">
        <v>325</v>
      </c>
    </row>
    <row r="342" spans="2:13" x14ac:dyDescent="0.25">
      <c r="B342" s="62" t="s">
        <v>330</v>
      </c>
      <c r="C342" s="63">
        <v>0</v>
      </c>
      <c r="D342" s="63">
        <v>531</v>
      </c>
      <c r="E342" s="64">
        <v>13</v>
      </c>
      <c r="F342" s="62">
        <v>5</v>
      </c>
      <c r="G342" s="62" t="s">
        <v>321</v>
      </c>
      <c r="H342" s="62" t="s">
        <v>322</v>
      </c>
      <c r="I342" s="64">
        <v>45</v>
      </c>
      <c r="J342" s="62" t="s">
        <v>323</v>
      </c>
      <c r="K342" s="64">
        <v>2</v>
      </c>
      <c r="L342" s="62" t="s">
        <v>328</v>
      </c>
      <c r="M342" s="62" t="s">
        <v>329</v>
      </c>
    </row>
    <row r="343" spans="2:13" x14ac:dyDescent="0.25">
      <c r="B343" s="62" t="s">
        <v>320</v>
      </c>
      <c r="C343" s="63">
        <v>5960</v>
      </c>
      <c r="D343" s="63">
        <v>129</v>
      </c>
      <c r="E343" s="64">
        <v>13</v>
      </c>
      <c r="F343" s="62">
        <v>16</v>
      </c>
      <c r="G343" s="62" t="s">
        <v>321</v>
      </c>
      <c r="H343" s="62" t="s">
        <v>334</v>
      </c>
      <c r="I343" s="64">
        <v>23</v>
      </c>
      <c r="J343" s="62" t="s">
        <v>323</v>
      </c>
      <c r="K343" s="64">
        <v>1</v>
      </c>
      <c r="L343" s="62" t="s">
        <v>328</v>
      </c>
      <c r="M343" s="62" t="s">
        <v>325</v>
      </c>
    </row>
    <row r="344" spans="2:13" x14ac:dyDescent="0.25">
      <c r="B344" s="62" t="s">
        <v>326</v>
      </c>
      <c r="C344" s="63">
        <v>0</v>
      </c>
      <c r="D344" s="63">
        <v>941</v>
      </c>
      <c r="E344" s="64">
        <v>13</v>
      </c>
      <c r="F344" s="62">
        <v>111</v>
      </c>
      <c r="G344" s="62" t="s">
        <v>321</v>
      </c>
      <c r="H344" s="62" t="s">
        <v>322</v>
      </c>
      <c r="I344" s="64">
        <v>41</v>
      </c>
      <c r="J344" s="62" t="s">
        <v>323</v>
      </c>
      <c r="K344" s="64">
        <v>4</v>
      </c>
      <c r="L344" s="62" t="s">
        <v>328</v>
      </c>
      <c r="M344" s="62" t="s">
        <v>325</v>
      </c>
    </row>
    <row r="345" spans="2:13" x14ac:dyDescent="0.25">
      <c r="B345" s="62" t="s">
        <v>326</v>
      </c>
      <c r="C345" s="63">
        <v>759</v>
      </c>
      <c r="D345" s="63">
        <v>596</v>
      </c>
      <c r="E345" s="64">
        <v>10</v>
      </c>
      <c r="F345" s="62">
        <v>18</v>
      </c>
      <c r="G345" s="62" t="s">
        <v>336</v>
      </c>
      <c r="H345" s="62" t="s">
        <v>327</v>
      </c>
      <c r="I345" s="64">
        <v>28</v>
      </c>
      <c r="J345" s="62" t="s">
        <v>323</v>
      </c>
      <c r="K345" s="64">
        <v>2</v>
      </c>
      <c r="L345" s="62" t="s">
        <v>328</v>
      </c>
      <c r="M345" s="62" t="s">
        <v>329</v>
      </c>
    </row>
    <row r="346" spans="2:13" x14ac:dyDescent="0.25">
      <c r="B346" s="62" t="s">
        <v>326</v>
      </c>
      <c r="C346" s="63">
        <v>0</v>
      </c>
      <c r="D346" s="63">
        <v>987</v>
      </c>
      <c r="E346" s="64">
        <v>37</v>
      </c>
      <c r="F346" s="62">
        <v>101</v>
      </c>
      <c r="G346" s="62" t="s">
        <v>321</v>
      </c>
      <c r="H346" s="62" t="s">
        <v>322</v>
      </c>
      <c r="I346" s="64">
        <v>30</v>
      </c>
      <c r="J346" s="62" t="s">
        <v>323</v>
      </c>
      <c r="K346" s="64">
        <v>4</v>
      </c>
      <c r="L346" s="62" t="s">
        <v>328</v>
      </c>
      <c r="M346" s="62" t="s">
        <v>329</v>
      </c>
    </row>
    <row r="347" spans="2:13" x14ac:dyDescent="0.25">
      <c r="B347" s="62" t="s">
        <v>320</v>
      </c>
      <c r="C347" s="63">
        <v>651</v>
      </c>
      <c r="D347" s="63">
        <v>0</v>
      </c>
      <c r="E347" s="64">
        <v>37</v>
      </c>
      <c r="F347" s="62">
        <v>102</v>
      </c>
      <c r="G347" s="62" t="s">
        <v>321</v>
      </c>
      <c r="H347" s="62" t="s">
        <v>322</v>
      </c>
      <c r="I347" s="64">
        <v>50</v>
      </c>
      <c r="J347" s="62" t="s">
        <v>323</v>
      </c>
      <c r="K347" s="64">
        <v>2</v>
      </c>
      <c r="L347" s="62" t="s">
        <v>328</v>
      </c>
      <c r="M347" s="62" t="s">
        <v>325</v>
      </c>
    </row>
    <row r="348" spans="2:13" x14ac:dyDescent="0.25">
      <c r="B348" s="62" t="s">
        <v>335</v>
      </c>
      <c r="C348" s="63">
        <v>257</v>
      </c>
      <c r="D348" s="63">
        <v>460</v>
      </c>
      <c r="E348" s="64">
        <v>49</v>
      </c>
      <c r="F348" s="62">
        <v>75</v>
      </c>
      <c r="G348" s="62" t="s">
        <v>336</v>
      </c>
      <c r="H348" s="62" t="s">
        <v>327</v>
      </c>
      <c r="I348" s="64">
        <v>58</v>
      </c>
      <c r="J348" s="62" t="s">
        <v>333</v>
      </c>
      <c r="K348" s="64">
        <v>3</v>
      </c>
      <c r="L348" s="62" t="s">
        <v>328</v>
      </c>
      <c r="M348" s="62" t="s">
        <v>329</v>
      </c>
    </row>
    <row r="349" spans="2:13" x14ac:dyDescent="0.25">
      <c r="B349" s="62" t="s">
        <v>320</v>
      </c>
      <c r="C349" s="63">
        <v>955</v>
      </c>
      <c r="D349" s="63">
        <v>0</v>
      </c>
      <c r="E349" s="64">
        <v>49</v>
      </c>
      <c r="F349" s="62">
        <v>29</v>
      </c>
      <c r="G349" s="62" t="s">
        <v>321</v>
      </c>
      <c r="H349" s="62" t="s">
        <v>322</v>
      </c>
      <c r="I349" s="64">
        <v>36</v>
      </c>
      <c r="J349" s="62" t="s">
        <v>323</v>
      </c>
      <c r="K349" s="64">
        <v>3</v>
      </c>
      <c r="L349" s="62" t="s">
        <v>328</v>
      </c>
      <c r="M349" s="62" t="s">
        <v>325</v>
      </c>
    </row>
    <row r="350" spans="2:13" x14ac:dyDescent="0.25">
      <c r="B350" s="62" t="s">
        <v>320</v>
      </c>
      <c r="C350" s="63">
        <v>0</v>
      </c>
      <c r="D350" s="63">
        <v>798</v>
      </c>
      <c r="E350" s="64">
        <v>25</v>
      </c>
      <c r="F350" s="62">
        <v>42</v>
      </c>
      <c r="G350" s="62" t="s">
        <v>321</v>
      </c>
      <c r="H350" s="62" t="s">
        <v>322</v>
      </c>
      <c r="I350" s="64">
        <v>23</v>
      </c>
      <c r="J350" s="62" t="s">
        <v>333</v>
      </c>
      <c r="K350" s="64">
        <v>4</v>
      </c>
      <c r="L350" s="62" t="s">
        <v>324</v>
      </c>
      <c r="M350" s="62" t="s">
        <v>329</v>
      </c>
    </row>
    <row r="351" spans="2:13" x14ac:dyDescent="0.25">
      <c r="B351" s="62" t="s">
        <v>320</v>
      </c>
      <c r="C351" s="63">
        <v>8249</v>
      </c>
      <c r="D351" s="63">
        <v>0</v>
      </c>
      <c r="E351" s="64">
        <v>31</v>
      </c>
      <c r="F351" s="62">
        <v>77</v>
      </c>
      <c r="G351" s="62" t="s">
        <v>321</v>
      </c>
      <c r="H351" s="62" t="s">
        <v>322</v>
      </c>
      <c r="I351" s="64">
        <v>48</v>
      </c>
      <c r="J351" s="62" t="s">
        <v>323</v>
      </c>
      <c r="K351" s="64">
        <v>4</v>
      </c>
      <c r="L351" s="62" t="s">
        <v>324</v>
      </c>
      <c r="M351" s="62" t="s">
        <v>325</v>
      </c>
    </row>
    <row r="352" spans="2:13" x14ac:dyDescent="0.25">
      <c r="B352" s="62" t="s">
        <v>320</v>
      </c>
      <c r="C352" s="63">
        <v>0</v>
      </c>
      <c r="D352" s="63">
        <v>959</v>
      </c>
      <c r="E352" s="64">
        <v>11</v>
      </c>
      <c r="F352" s="62">
        <v>21</v>
      </c>
      <c r="G352" s="62" t="s">
        <v>321</v>
      </c>
      <c r="H352" s="62" t="s">
        <v>322</v>
      </c>
      <c r="I352" s="64">
        <v>37</v>
      </c>
      <c r="J352" s="62" t="s">
        <v>323</v>
      </c>
      <c r="K352" s="64">
        <v>4</v>
      </c>
      <c r="L352" s="62" t="s">
        <v>328</v>
      </c>
      <c r="M352" s="62" t="s">
        <v>325</v>
      </c>
    </row>
    <row r="353" spans="2:13" x14ac:dyDescent="0.25">
      <c r="B353" s="62" t="s">
        <v>320</v>
      </c>
      <c r="C353" s="63">
        <v>956</v>
      </c>
      <c r="D353" s="63">
        <v>1482</v>
      </c>
      <c r="E353" s="64">
        <v>46</v>
      </c>
      <c r="F353" s="62">
        <v>19</v>
      </c>
      <c r="G353" s="62" t="s">
        <v>321</v>
      </c>
      <c r="H353" s="62" t="s">
        <v>322</v>
      </c>
      <c r="I353" s="64">
        <v>20</v>
      </c>
      <c r="J353" s="62" t="s">
        <v>333</v>
      </c>
      <c r="K353" s="64">
        <v>4</v>
      </c>
      <c r="L353" s="62" t="s">
        <v>328</v>
      </c>
      <c r="M353" s="62" t="s">
        <v>329</v>
      </c>
    </row>
    <row r="354" spans="2:13" x14ac:dyDescent="0.25">
      <c r="B354" s="62" t="s">
        <v>330</v>
      </c>
      <c r="C354" s="63">
        <v>382</v>
      </c>
      <c r="D354" s="63">
        <v>883</v>
      </c>
      <c r="E354" s="64">
        <v>31</v>
      </c>
      <c r="F354" s="62">
        <v>20</v>
      </c>
      <c r="G354" s="62" t="s">
        <v>336</v>
      </c>
      <c r="H354" s="62" t="s">
        <v>327</v>
      </c>
      <c r="I354" s="64">
        <v>23</v>
      </c>
      <c r="J354" s="62" t="s">
        <v>323</v>
      </c>
      <c r="K354" s="64">
        <v>2</v>
      </c>
      <c r="L354" s="62" t="s">
        <v>328</v>
      </c>
      <c r="M354" s="62" t="s">
        <v>329</v>
      </c>
    </row>
    <row r="355" spans="2:13" x14ac:dyDescent="0.25">
      <c r="B355" s="62" t="s">
        <v>326</v>
      </c>
      <c r="C355" s="63">
        <v>0</v>
      </c>
      <c r="D355" s="63">
        <v>12721</v>
      </c>
      <c r="E355" s="64">
        <v>37</v>
      </c>
      <c r="F355" s="62">
        <v>31</v>
      </c>
      <c r="G355" s="62" t="s">
        <v>336</v>
      </c>
      <c r="H355" s="62" t="s">
        <v>327</v>
      </c>
      <c r="I355" s="64">
        <v>39</v>
      </c>
      <c r="J355" s="62" t="s">
        <v>323</v>
      </c>
      <c r="K355" s="64">
        <v>4</v>
      </c>
      <c r="L355" s="62" t="s">
        <v>328</v>
      </c>
      <c r="M355" s="62" t="s">
        <v>325</v>
      </c>
    </row>
    <row r="356" spans="2:13" x14ac:dyDescent="0.25">
      <c r="B356" s="62" t="s">
        <v>332</v>
      </c>
      <c r="C356" s="63">
        <v>842</v>
      </c>
      <c r="D356" s="63">
        <v>0</v>
      </c>
      <c r="E356" s="64">
        <v>37</v>
      </c>
      <c r="F356" s="62">
        <v>9</v>
      </c>
      <c r="G356" s="62" t="s">
        <v>321</v>
      </c>
      <c r="H356" s="62" t="s">
        <v>322</v>
      </c>
      <c r="I356" s="64">
        <v>34</v>
      </c>
      <c r="J356" s="62" t="s">
        <v>339</v>
      </c>
      <c r="K356" s="64">
        <v>4</v>
      </c>
      <c r="L356" s="62" t="s">
        <v>324</v>
      </c>
      <c r="M356" s="62" t="s">
        <v>325</v>
      </c>
    </row>
    <row r="357" spans="2:13" x14ac:dyDescent="0.25">
      <c r="B357" s="62" t="s">
        <v>338</v>
      </c>
      <c r="C357" s="63">
        <v>3111</v>
      </c>
      <c r="D357" s="63">
        <v>0</v>
      </c>
      <c r="E357" s="64">
        <v>13</v>
      </c>
      <c r="F357" s="62">
        <v>27</v>
      </c>
      <c r="G357" s="62" t="s">
        <v>336</v>
      </c>
      <c r="H357" s="62" t="s">
        <v>327</v>
      </c>
      <c r="I357" s="64">
        <v>22</v>
      </c>
      <c r="J357" s="62" t="s">
        <v>323</v>
      </c>
      <c r="K357" s="64">
        <v>4</v>
      </c>
      <c r="L357" s="62" t="s">
        <v>328</v>
      </c>
      <c r="M357" s="62" t="s">
        <v>325</v>
      </c>
    </row>
    <row r="358" spans="2:13" x14ac:dyDescent="0.25">
      <c r="B358" s="62" t="s">
        <v>320</v>
      </c>
      <c r="C358" s="63">
        <v>0</v>
      </c>
      <c r="D358" s="63">
        <v>302</v>
      </c>
      <c r="E358" s="64">
        <v>10</v>
      </c>
      <c r="F358" s="62">
        <v>30</v>
      </c>
      <c r="G358" s="62" t="s">
        <v>321</v>
      </c>
      <c r="H358" s="62" t="s">
        <v>322</v>
      </c>
      <c r="I358" s="64">
        <v>21</v>
      </c>
      <c r="J358" s="62" t="s">
        <v>323</v>
      </c>
      <c r="K358" s="64">
        <v>2</v>
      </c>
      <c r="L358" s="62" t="s">
        <v>328</v>
      </c>
      <c r="M358" s="62" t="s">
        <v>329</v>
      </c>
    </row>
    <row r="359" spans="2:13" x14ac:dyDescent="0.25">
      <c r="B359" s="62" t="s">
        <v>326</v>
      </c>
      <c r="C359" s="63">
        <v>0</v>
      </c>
      <c r="D359" s="63">
        <v>538</v>
      </c>
      <c r="E359" s="64">
        <v>25</v>
      </c>
      <c r="F359" s="62">
        <v>59</v>
      </c>
      <c r="G359" s="62" t="s">
        <v>321</v>
      </c>
      <c r="H359" s="62" t="s">
        <v>322</v>
      </c>
      <c r="I359" s="64">
        <v>38</v>
      </c>
      <c r="J359" s="62" t="s">
        <v>333</v>
      </c>
      <c r="K359" s="64">
        <v>2</v>
      </c>
      <c r="L359" s="62" t="s">
        <v>331</v>
      </c>
      <c r="M359" s="62" t="s">
        <v>329</v>
      </c>
    </row>
    <row r="360" spans="2:13" x14ac:dyDescent="0.25">
      <c r="B360" s="62" t="s">
        <v>320</v>
      </c>
      <c r="C360" s="63">
        <v>2846</v>
      </c>
      <c r="D360" s="63">
        <v>0</v>
      </c>
      <c r="E360" s="64">
        <v>13</v>
      </c>
      <c r="F360" s="62">
        <v>14</v>
      </c>
      <c r="G360" s="62" t="s">
        <v>321</v>
      </c>
      <c r="H360" s="62" t="s">
        <v>322</v>
      </c>
      <c r="I360" s="64">
        <v>36</v>
      </c>
      <c r="J360" s="62" t="s">
        <v>339</v>
      </c>
      <c r="K360" s="64">
        <v>4</v>
      </c>
      <c r="L360" s="62" t="s">
        <v>328</v>
      </c>
      <c r="M360" s="62" t="s">
        <v>325</v>
      </c>
    </row>
    <row r="361" spans="2:13" x14ac:dyDescent="0.25">
      <c r="B361" s="62" t="s">
        <v>320</v>
      </c>
      <c r="C361" s="63">
        <v>231</v>
      </c>
      <c r="D361" s="63">
        <v>702</v>
      </c>
      <c r="E361" s="64">
        <v>10</v>
      </c>
      <c r="F361" s="62">
        <v>99</v>
      </c>
      <c r="G361" s="62" t="s">
        <v>321</v>
      </c>
      <c r="H361" s="62" t="s">
        <v>322</v>
      </c>
      <c r="I361" s="64">
        <v>26</v>
      </c>
      <c r="J361" s="62" t="s">
        <v>323</v>
      </c>
      <c r="K361" s="64">
        <v>4</v>
      </c>
      <c r="L361" s="62" t="s">
        <v>324</v>
      </c>
      <c r="M361" s="62" t="s">
        <v>325</v>
      </c>
    </row>
    <row r="362" spans="2:13" x14ac:dyDescent="0.25">
      <c r="B362" s="62" t="s">
        <v>338</v>
      </c>
      <c r="C362" s="63">
        <v>0</v>
      </c>
      <c r="D362" s="63">
        <v>2688</v>
      </c>
      <c r="E362" s="64">
        <v>10</v>
      </c>
      <c r="F362" s="62">
        <v>89</v>
      </c>
      <c r="G362" s="62" t="s">
        <v>321</v>
      </c>
      <c r="H362" s="62" t="s">
        <v>322</v>
      </c>
      <c r="I362" s="64">
        <v>47</v>
      </c>
      <c r="J362" s="62" t="s">
        <v>323</v>
      </c>
      <c r="K362" s="64">
        <v>4</v>
      </c>
      <c r="L362" s="62" t="s">
        <v>328</v>
      </c>
      <c r="M362" s="62" t="s">
        <v>325</v>
      </c>
    </row>
    <row r="363" spans="2:13" x14ac:dyDescent="0.25">
      <c r="B363" s="62" t="s">
        <v>320</v>
      </c>
      <c r="C363" s="63">
        <v>17366</v>
      </c>
      <c r="D363" s="63">
        <v>0</v>
      </c>
      <c r="E363" s="64">
        <v>16</v>
      </c>
      <c r="F363" s="62">
        <v>21</v>
      </c>
      <c r="G363" s="62" t="s">
        <v>321</v>
      </c>
      <c r="H363" s="62" t="s">
        <v>322</v>
      </c>
      <c r="I363" s="64">
        <v>38</v>
      </c>
      <c r="J363" s="62" t="s">
        <v>339</v>
      </c>
      <c r="K363" s="64">
        <v>4</v>
      </c>
      <c r="L363" s="62" t="s">
        <v>328</v>
      </c>
      <c r="M363" s="62" t="s">
        <v>329</v>
      </c>
    </row>
    <row r="364" spans="2:13" x14ac:dyDescent="0.25">
      <c r="B364" s="62" t="s">
        <v>320</v>
      </c>
      <c r="C364" s="63">
        <v>0</v>
      </c>
      <c r="D364" s="63">
        <v>425</v>
      </c>
      <c r="E364" s="64">
        <v>13</v>
      </c>
      <c r="F364" s="62">
        <v>10</v>
      </c>
      <c r="G364" s="62" t="s">
        <v>321</v>
      </c>
      <c r="H364" s="62" t="s">
        <v>322</v>
      </c>
      <c r="I364" s="64">
        <v>27</v>
      </c>
      <c r="J364" s="62" t="s">
        <v>333</v>
      </c>
      <c r="K364" s="64">
        <v>2</v>
      </c>
      <c r="L364" s="62" t="s">
        <v>328</v>
      </c>
      <c r="M364" s="62" t="s">
        <v>329</v>
      </c>
    </row>
    <row r="365" spans="2:13" x14ac:dyDescent="0.25">
      <c r="B365" s="62" t="s">
        <v>330</v>
      </c>
      <c r="C365" s="63">
        <v>332</v>
      </c>
      <c r="D365" s="63">
        <v>214</v>
      </c>
      <c r="E365" s="64">
        <v>25</v>
      </c>
      <c r="F365" s="62">
        <v>2</v>
      </c>
      <c r="G365" s="62" t="s">
        <v>321</v>
      </c>
      <c r="H365" s="62" t="s">
        <v>322</v>
      </c>
      <c r="I365" s="64">
        <v>25</v>
      </c>
      <c r="J365" s="62" t="s">
        <v>323</v>
      </c>
      <c r="K365" s="64">
        <v>1</v>
      </c>
      <c r="L365" s="62" t="s">
        <v>328</v>
      </c>
      <c r="M365" s="62" t="s">
        <v>325</v>
      </c>
    </row>
    <row r="366" spans="2:13" x14ac:dyDescent="0.25">
      <c r="B366" s="62" t="s">
        <v>320</v>
      </c>
      <c r="C366" s="63">
        <v>242</v>
      </c>
      <c r="D366" s="63">
        <v>0</v>
      </c>
      <c r="E366" s="64">
        <v>19</v>
      </c>
      <c r="F366" s="62">
        <v>6</v>
      </c>
      <c r="G366" s="62" t="s">
        <v>321</v>
      </c>
      <c r="H366" s="62" t="s">
        <v>322</v>
      </c>
      <c r="I366" s="64">
        <v>28</v>
      </c>
      <c r="J366" s="62" t="s">
        <v>323</v>
      </c>
      <c r="K366" s="64">
        <v>3</v>
      </c>
      <c r="L366" s="62" t="s">
        <v>328</v>
      </c>
      <c r="M366" s="62" t="s">
        <v>325</v>
      </c>
    </row>
    <row r="367" spans="2:13" x14ac:dyDescent="0.25">
      <c r="B367" s="62" t="s">
        <v>330</v>
      </c>
      <c r="C367" s="63">
        <v>0</v>
      </c>
      <c r="D367" s="63">
        <v>272</v>
      </c>
      <c r="E367" s="64">
        <v>7</v>
      </c>
      <c r="F367" s="62">
        <v>90</v>
      </c>
      <c r="G367" s="62" t="s">
        <v>321</v>
      </c>
      <c r="H367" s="62" t="s">
        <v>322</v>
      </c>
      <c r="I367" s="64">
        <v>67</v>
      </c>
      <c r="J367" s="62" t="s">
        <v>323</v>
      </c>
      <c r="K367" s="64">
        <v>4</v>
      </c>
      <c r="L367" s="62" t="s">
        <v>331</v>
      </c>
      <c r="M367" s="62" t="s">
        <v>329</v>
      </c>
    </row>
    <row r="368" spans="2:13" x14ac:dyDescent="0.25">
      <c r="B368" s="62" t="s">
        <v>335</v>
      </c>
      <c r="C368" s="63">
        <v>929</v>
      </c>
      <c r="D368" s="63">
        <v>124</v>
      </c>
      <c r="E368" s="64">
        <v>9</v>
      </c>
      <c r="F368" s="62">
        <v>1</v>
      </c>
      <c r="G368" s="62" t="s">
        <v>321</v>
      </c>
      <c r="H368" s="62" t="s">
        <v>334</v>
      </c>
      <c r="I368" s="64">
        <v>25</v>
      </c>
      <c r="J368" s="62" t="s">
        <v>323</v>
      </c>
      <c r="K368" s="64">
        <v>2</v>
      </c>
      <c r="L368" s="62" t="s">
        <v>328</v>
      </c>
      <c r="M368" s="62" t="s">
        <v>325</v>
      </c>
    </row>
    <row r="369" spans="2:13" x14ac:dyDescent="0.25">
      <c r="B369" s="62" t="s">
        <v>320</v>
      </c>
      <c r="C369" s="63">
        <v>0</v>
      </c>
      <c r="D369" s="63">
        <v>17124</v>
      </c>
      <c r="E369" s="64">
        <v>13</v>
      </c>
      <c r="F369" s="62">
        <v>95</v>
      </c>
      <c r="G369" s="62" t="s">
        <v>321</v>
      </c>
      <c r="H369" s="62" t="s">
        <v>334</v>
      </c>
      <c r="I369" s="64">
        <v>34</v>
      </c>
      <c r="J369" s="62" t="s">
        <v>323</v>
      </c>
      <c r="K369" s="64">
        <v>1</v>
      </c>
      <c r="L369" s="62" t="s">
        <v>328</v>
      </c>
      <c r="M369" s="62" t="s">
        <v>325</v>
      </c>
    </row>
    <row r="370" spans="2:13" x14ac:dyDescent="0.25">
      <c r="B370" s="62" t="s">
        <v>337</v>
      </c>
      <c r="C370" s="63">
        <v>0</v>
      </c>
      <c r="D370" s="63">
        <v>612</v>
      </c>
      <c r="E370" s="64">
        <v>49</v>
      </c>
      <c r="F370" s="62">
        <v>32</v>
      </c>
      <c r="G370" s="62" t="s">
        <v>321</v>
      </c>
      <c r="H370" s="62" t="s">
        <v>322</v>
      </c>
      <c r="I370" s="64">
        <v>38</v>
      </c>
      <c r="J370" s="62" t="s">
        <v>339</v>
      </c>
      <c r="K370" s="64">
        <v>4</v>
      </c>
      <c r="L370" s="62" t="s">
        <v>328</v>
      </c>
      <c r="M370" s="62" t="s">
        <v>329</v>
      </c>
    </row>
    <row r="371" spans="2:13" x14ac:dyDescent="0.25">
      <c r="B371" s="62" t="s">
        <v>330</v>
      </c>
      <c r="C371" s="63">
        <v>0</v>
      </c>
      <c r="D371" s="63">
        <v>862</v>
      </c>
      <c r="E371" s="64">
        <v>49</v>
      </c>
      <c r="F371" s="62">
        <v>62</v>
      </c>
      <c r="G371" s="62" t="s">
        <v>321</v>
      </c>
      <c r="H371" s="62" t="s">
        <v>322</v>
      </c>
      <c r="I371" s="64">
        <v>41</v>
      </c>
      <c r="J371" s="62" t="s">
        <v>339</v>
      </c>
      <c r="K371" s="64">
        <v>4</v>
      </c>
      <c r="L371" s="62" t="s">
        <v>331</v>
      </c>
      <c r="M371" s="62" t="s">
        <v>329</v>
      </c>
    </row>
    <row r="372" spans="2:13" x14ac:dyDescent="0.25">
      <c r="B372" s="62" t="s">
        <v>326</v>
      </c>
      <c r="C372" s="63">
        <v>0</v>
      </c>
      <c r="D372" s="63">
        <v>146</v>
      </c>
      <c r="E372" s="64">
        <v>25</v>
      </c>
      <c r="F372" s="62">
        <v>46</v>
      </c>
      <c r="G372" s="62" t="s">
        <v>321</v>
      </c>
      <c r="H372" s="62" t="s">
        <v>322</v>
      </c>
      <c r="I372" s="64">
        <v>26</v>
      </c>
      <c r="J372" s="62" t="s">
        <v>323</v>
      </c>
      <c r="K372" s="64">
        <v>4</v>
      </c>
      <c r="L372" s="62" t="s">
        <v>328</v>
      </c>
      <c r="M372" s="62" t="s">
        <v>329</v>
      </c>
    </row>
    <row r="373" spans="2:13" x14ac:dyDescent="0.25">
      <c r="B373" s="62" t="s">
        <v>330</v>
      </c>
      <c r="C373" s="63">
        <v>0</v>
      </c>
      <c r="D373" s="63">
        <v>14190</v>
      </c>
      <c r="E373" s="64">
        <v>37</v>
      </c>
      <c r="F373" s="62">
        <v>92</v>
      </c>
      <c r="G373" s="62" t="s">
        <v>321</v>
      </c>
      <c r="H373" s="62" t="s">
        <v>322</v>
      </c>
      <c r="I373" s="64">
        <v>35</v>
      </c>
      <c r="J373" s="62" t="s">
        <v>323</v>
      </c>
      <c r="K373" s="64">
        <v>4</v>
      </c>
      <c r="L373" s="62" t="s">
        <v>328</v>
      </c>
      <c r="M373" s="62" t="s">
        <v>325</v>
      </c>
    </row>
    <row r="374" spans="2:13" x14ac:dyDescent="0.25">
      <c r="B374" s="62" t="s">
        <v>337</v>
      </c>
      <c r="C374" s="63">
        <v>0</v>
      </c>
      <c r="D374" s="63">
        <v>396</v>
      </c>
      <c r="E374" s="64">
        <v>49</v>
      </c>
      <c r="F374" s="62">
        <v>73</v>
      </c>
      <c r="G374" s="62" t="s">
        <v>321</v>
      </c>
      <c r="H374" s="62" t="s">
        <v>322</v>
      </c>
      <c r="I374" s="64">
        <v>45</v>
      </c>
      <c r="J374" s="62" t="s">
        <v>339</v>
      </c>
      <c r="K374" s="64">
        <v>4</v>
      </c>
      <c r="L374" s="62" t="s">
        <v>328</v>
      </c>
      <c r="M374" s="62" t="s">
        <v>329</v>
      </c>
    </row>
    <row r="375" spans="2:13" x14ac:dyDescent="0.25">
      <c r="B375" s="62" t="s">
        <v>320</v>
      </c>
      <c r="C375" s="63">
        <v>0</v>
      </c>
      <c r="D375" s="63">
        <v>519</v>
      </c>
      <c r="E375" s="64">
        <v>31</v>
      </c>
      <c r="F375" s="62">
        <v>23</v>
      </c>
      <c r="G375" s="62" t="s">
        <v>336</v>
      </c>
      <c r="H375" s="62" t="s">
        <v>327</v>
      </c>
      <c r="I375" s="64">
        <v>32</v>
      </c>
      <c r="J375" s="62" t="s">
        <v>323</v>
      </c>
      <c r="K375" s="64">
        <v>2</v>
      </c>
      <c r="L375" s="62" t="s">
        <v>328</v>
      </c>
      <c r="M375" s="62" t="s">
        <v>325</v>
      </c>
    </row>
    <row r="376" spans="2:13" x14ac:dyDescent="0.25">
      <c r="B376" s="62" t="s">
        <v>337</v>
      </c>
      <c r="C376" s="63">
        <v>646</v>
      </c>
      <c r="D376" s="63">
        <v>0</v>
      </c>
      <c r="E376" s="64">
        <v>25</v>
      </c>
      <c r="F376" s="62">
        <v>9</v>
      </c>
      <c r="G376" s="62" t="s">
        <v>321</v>
      </c>
      <c r="H376" s="62" t="s">
        <v>327</v>
      </c>
      <c r="I376" s="64">
        <v>47</v>
      </c>
      <c r="J376" s="62" t="s">
        <v>339</v>
      </c>
      <c r="K376" s="64">
        <v>4</v>
      </c>
      <c r="L376" s="62" t="s">
        <v>328</v>
      </c>
      <c r="M376" s="62" t="s">
        <v>325</v>
      </c>
    </row>
    <row r="377" spans="2:13" x14ac:dyDescent="0.25">
      <c r="B377" s="62" t="s">
        <v>330</v>
      </c>
      <c r="C377" s="63">
        <v>538</v>
      </c>
      <c r="D377" s="63">
        <v>344</v>
      </c>
      <c r="E377" s="64">
        <v>13</v>
      </c>
      <c r="F377" s="62">
        <v>40</v>
      </c>
      <c r="G377" s="62" t="s">
        <v>321</v>
      </c>
      <c r="H377" s="62" t="s">
        <v>334</v>
      </c>
      <c r="I377" s="64">
        <v>24</v>
      </c>
      <c r="J377" s="62" t="s">
        <v>323</v>
      </c>
      <c r="K377" s="64">
        <v>3</v>
      </c>
      <c r="L377" s="62" t="s">
        <v>324</v>
      </c>
      <c r="M377" s="62" t="s">
        <v>329</v>
      </c>
    </row>
    <row r="378" spans="2:13" x14ac:dyDescent="0.25">
      <c r="B378" s="62" t="s">
        <v>326</v>
      </c>
      <c r="C378" s="63">
        <v>0</v>
      </c>
      <c r="D378" s="63">
        <v>204</v>
      </c>
      <c r="E378" s="64">
        <v>31</v>
      </c>
      <c r="F378" s="62">
        <v>5</v>
      </c>
      <c r="G378" s="62" t="s">
        <v>321</v>
      </c>
      <c r="H378" s="62" t="s">
        <v>327</v>
      </c>
      <c r="I378" s="64">
        <v>30</v>
      </c>
      <c r="J378" s="62" t="s">
        <v>323</v>
      </c>
      <c r="K378" s="64">
        <v>4</v>
      </c>
      <c r="L378" s="62" t="s">
        <v>324</v>
      </c>
      <c r="M378" s="62" t="s">
        <v>329</v>
      </c>
    </row>
    <row r="379" spans="2:13" x14ac:dyDescent="0.25">
      <c r="B379" s="62" t="s">
        <v>320</v>
      </c>
      <c r="C379" s="63">
        <v>0</v>
      </c>
      <c r="D379" s="63">
        <v>148</v>
      </c>
      <c r="E379" s="64">
        <v>43</v>
      </c>
      <c r="F379" s="62">
        <v>2</v>
      </c>
      <c r="G379" s="62" t="s">
        <v>321</v>
      </c>
      <c r="H379" s="62" t="s">
        <v>322</v>
      </c>
      <c r="I379" s="64">
        <v>33</v>
      </c>
      <c r="J379" s="62" t="s">
        <v>323</v>
      </c>
      <c r="K379" s="64">
        <v>3</v>
      </c>
      <c r="L379" s="62" t="s">
        <v>328</v>
      </c>
      <c r="M379" s="62" t="s">
        <v>329</v>
      </c>
    </row>
    <row r="380" spans="2:13" x14ac:dyDescent="0.25">
      <c r="B380" s="62" t="s">
        <v>326</v>
      </c>
      <c r="C380" s="63">
        <v>0</v>
      </c>
      <c r="D380" s="63">
        <v>435</v>
      </c>
      <c r="E380" s="64">
        <v>19</v>
      </c>
      <c r="F380" s="62">
        <v>16</v>
      </c>
      <c r="G380" s="62" t="s">
        <v>336</v>
      </c>
      <c r="H380" s="62" t="s">
        <v>327</v>
      </c>
      <c r="I380" s="64">
        <v>23</v>
      </c>
      <c r="J380" s="62" t="s">
        <v>333</v>
      </c>
      <c r="K380" s="64">
        <v>4</v>
      </c>
      <c r="L380" s="62" t="s">
        <v>328</v>
      </c>
      <c r="M380" s="62" t="s">
        <v>329</v>
      </c>
    </row>
    <row r="381" spans="2:13" x14ac:dyDescent="0.25">
      <c r="B381" s="62" t="s">
        <v>320</v>
      </c>
      <c r="C381" s="63">
        <v>0</v>
      </c>
      <c r="D381" s="63">
        <v>914</v>
      </c>
      <c r="E381" s="64">
        <v>19</v>
      </c>
      <c r="F381" s="62">
        <v>0</v>
      </c>
      <c r="G381" s="62" t="s">
        <v>336</v>
      </c>
      <c r="H381" s="62" t="s">
        <v>327</v>
      </c>
      <c r="I381" s="64">
        <v>21</v>
      </c>
      <c r="J381" s="62" t="s">
        <v>333</v>
      </c>
      <c r="K381" s="64">
        <v>4</v>
      </c>
      <c r="L381" s="62" t="s">
        <v>328</v>
      </c>
      <c r="M381" s="62" t="s">
        <v>329</v>
      </c>
    </row>
    <row r="382" spans="2:13" x14ac:dyDescent="0.25">
      <c r="B382" s="62" t="s">
        <v>330</v>
      </c>
      <c r="C382" s="63">
        <v>135</v>
      </c>
      <c r="D382" s="63">
        <v>0</v>
      </c>
      <c r="E382" s="64">
        <v>37</v>
      </c>
      <c r="F382" s="62">
        <v>7</v>
      </c>
      <c r="G382" s="62" t="s">
        <v>321</v>
      </c>
      <c r="H382" s="62" t="s">
        <v>322</v>
      </c>
      <c r="I382" s="64">
        <v>36</v>
      </c>
      <c r="J382" s="62" t="s">
        <v>339</v>
      </c>
      <c r="K382" s="64">
        <v>4</v>
      </c>
      <c r="L382" s="62" t="s">
        <v>328</v>
      </c>
      <c r="M382" s="62" t="s">
        <v>329</v>
      </c>
    </row>
    <row r="383" spans="2:13" x14ac:dyDescent="0.25">
      <c r="B383" s="62" t="s">
        <v>337</v>
      </c>
      <c r="C383" s="63">
        <v>2472</v>
      </c>
      <c r="D383" s="63">
        <v>0</v>
      </c>
      <c r="E383" s="64">
        <v>37</v>
      </c>
      <c r="F383" s="62">
        <v>41</v>
      </c>
      <c r="G383" s="62" t="s">
        <v>321</v>
      </c>
      <c r="H383" s="62" t="s">
        <v>322</v>
      </c>
      <c r="I383" s="64">
        <v>30</v>
      </c>
      <c r="J383" s="62" t="s">
        <v>323</v>
      </c>
      <c r="K383" s="64">
        <v>2</v>
      </c>
      <c r="L383" s="62" t="s">
        <v>331</v>
      </c>
      <c r="M383" s="62" t="s">
        <v>325</v>
      </c>
    </row>
    <row r="384" spans="2:13" x14ac:dyDescent="0.25">
      <c r="B384" s="62" t="s">
        <v>330</v>
      </c>
      <c r="C384" s="63">
        <v>0</v>
      </c>
      <c r="D384" s="63">
        <v>412</v>
      </c>
      <c r="E384" s="64">
        <v>25</v>
      </c>
      <c r="F384" s="62">
        <v>22</v>
      </c>
      <c r="G384" s="62" t="s">
        <v>321</v>
      </c>
      <c r="H384" s="62" t="s">
        <v>322</v>
      </c>
      <c r="I384" s="64">
        <v>52</v>
      </c>
      <c r="J384" s="62" t="s">
        <v>339</v>
      </c>
      <c r="K384" s="64">
        <v>4</v>
      </c>
      <c r="L384" s="62" t="s">
        <v>328</v>
      </c>
      <c r="M384" s="62" t="s">
        <v>329</v>
      </c>
    </row>
    <row r="385" spans="2:13" x14ac:dyDescent="0.25">
      <c r="B385" s="62" t="s">
        <v>330</v>
      </c>
      <c r="C385" s="63">
        <v>10417</v>
      </c>
      <c r="D385" s="63">
        <v>19811</v>
      </c>
      <c r="E385" s="64">
        <v>13</v>
      </c>
      <c r="F385" s="62">
        <v>27</v>
      </c>
      <c r="G385" s="62" t="s">
        <v>321</v>
      </c>
      <c r="H385" s="62" t="s">
        <v>334</v>
      </c>
      <c r="I385" s="64">
        <v>27</v>
      </c>
      <c r="J385" s="62" t="s">
        <v>323</v>
      </c>
      <c r="K385" s="64">
        <v>2</v>
      </c>
      <c r="L385" s="62" t="s">
        <v>328</v>
      </c>
      <c r="M385" s="62" t="s">
        <v>329</v>
      </c>
    </row>
    <row r="386" spans="2:13" x14ac:dyDescent="0.25">
      <c r="B386" s="62" t="s">
        <v>320</v>
      </c>
      <c r="C386" s="63">
        <v>211</v>
      </c>
      <c r="D386" s="63">
        <v>822</v>
      </c>
      <c r="E386" s="64">
        <v>8</v>
      </c>
      <c r="F386" s="62">
        <v>5</v>
      </c>
      <c r="G386" s="62" t="s">
        <v>336</v>
      </c>
      <c r="H386" s="62" t="s">
        <v>327</v>
      </c>
      <c r="I386" s="64">
        <v>44</v>
      </c>
      <c r="J386" s="62" t="s">
        <v>323</v>
      </c>
      <c r="K386" s="64">
        <v>1</v>
      </c>
      <c r="L386" s="62" t="s">
        <v>328</v>
      </c>
      <c r="M386" s="62" t="s">
        <v>325</v>
      </c>
    </row>
    <row r="387" spans="2:13" x14ac:dyDescent="0.25">
      <c r="B387" s="62" t="s">
        <v>320</v>
      </c>
      <c r="C387" s="63">
        <v>16630</v>
      </c>
      <c r="D387" s="63">
        <v>0</v>
      </c>
      <c r="E387" s="64">
        <v>11</v>
      </c>
      <c r="F387" s="62">
        <v>47</v>
      </c>
      <c r="G387" s="62" t="s">
        <v>321</v>
      </c>
      <c r="H387" s="62" t="s">
        <v>322</v>
      </c>
      <c r="I387" s="64">
        <v>26</v>
      </c>
      <c r="J387" s="62" t="s">
        <v>323</v>
      </c>
      <c r="K387" s="64">
        <v>2</v>
      </c>
      <c r="L387" s="62" t="s">
        <v>328</v>
      </c>
      <c r="M387" s="62" t="s">
        <v>325</v>
      </c>
    </row>
    <row r="388" spans="2:13" x14ac:dyDescent="0.25">
      <c r="B388" s="62" t="s">
        <v>326</v>
      </c>
      <c r="C388" s="63">
        <v>0</v>
      </c>
      <c r="D388" s="63">
        <v>3369</v>
      </c>
      <c r="E388" s="64">
        <v>25</v>
      </c>
      <c r="F388" s="62">
        <v>17</v>
      </c>
      <c r="G388" s="62" t="s">
        <v>321</v>
      </c>
      <c r="H388" s="62" t="s">
        <v>322</v>
      </c>
      <c r="I388" s="64">
        <v>24</v>
      </c>
      <c r="J388" s="62" t="s">
        <v>323</v>
      </c>
      <c r="K388" s="64">
        <v>1</v>
      </c>
      <c r="L388" s="62" t="s">
        <v>328</v>
      </c>
      <c r="M388" s="62" t="s">
        <v>325</v>
      </c>
    </row>
    <row r="389" spans="2:13" x14ac:dyDescent="0.25">
      <c r="B389" s="62" t="s">
        <v>326</v>
      </c>
      <c r="C389" s="63">
        <v>642</v>
      </c>
      <c r="D389" s="63">
        <v>0</v>
      </c>
      <c r="E389" s="64">
        <v>13</v>
      </c>
      <c r="F389" s="62">
        <v>65</v>
      </c>
      <c r="G389" s="62" t="s">
        <v>336</v>
      </c>
      <c r="H389" s="62" t="s">
        <v>327</v>
      </c>
      <c r="I389" s="64">
        <v>24</v>
      </c>
      <c r="J389" s="62" t="s">
        <v>323</v>
      </c>
      <c r="K389" s="64">
        <v>2</v>
      </c>
      <c r="L389" s="62" t="s">
        <v>328</v>
      </c>
      <c r="M389" s="62" t="s">
        <v>329</v>
      </c>
    </row>
    <row r="390" spans="2:13" x14ac:dyDescent="0.25">
      <c r="B390" s="62" t="s">
        <v>320</v>
      </c>
      <c r="C390" s="63">
        <v>0</v>
      </c>
      <c r="D390" s="63">
        <v>707</v>
      </c>
      <c r="E390" s="64">
        <v>7</v>
      </c>
      <c r="F390" s="62">
        <v>26</v>
      </c>
      <c r="G390" s="62" t="s">
        <v>321</v>
      </c>
      <c r="H390" s="62" t="s">
        <v>322</v>
      </c>
      <c r="I390" s="64">
        <v>50</v>
      </c>
      <c r="J390" s="62" t="s">
        <v>323</v>
      </c>
      <c r="K390" s="64">
        <v>2</v>
      </c>
      <c r="L390" s="62" t="s">
        <v>328</v>
      </c>
      <c r="M390" s="62" t="s">
        <v>325</v>
      </c>
    </row>
    <row r="391" spans="2:13" x14ac:dyDescent="0.25">
      <c r="B391" s="62" t="s">
        <v>320</v>
      </c>
      <c r="C391" s="63">
        <v>296</v>
      </c>
      <c r="D391" s="63">
        <v>818</v>
      </c>
      <c r="E391" s="64">
        <v>19</v>
      </c>
      <c r="F391" s="62">
        <v>93</v>
      </c>
      <c r="G391" s="62" t="s">
        <v>321</v>
      </c>
      <c r="H391" s="62" t="s">
        <v>334</v>
      </c>
      <c r="I391" s="64">
        <v>31</v>
      </c>
      <c r="J391" s="62" t="s">
        <v>323</v>
      </c>
      <c r="K391" s="64">
        <v>2</v>
      </c>
      <c r="L391" s="62" t="s">
        <v>324</v>
      </c>
      <c r="M391" s="62" t="s">
        <v>325</v>
      </c>
    </row>
    <row r="392" spans="2:13" x14ac:dyDescent="0.25">
      <c r="B392" s="62" t="s">
        <v>335</v>
      </c>
      <c r="C392" s="63">
        <v>898</v>
      </c>
      <c r="D392" s="63">
        <v>177</v>
      </c>
      <c r="E392" s="64">
        <v>22</v>
      </c>
      <c r="F392" s="62">
        <v>105</v>
      </c>
      <c r="G392" s="62" t="s">
        <v>336</v>
      </c>
      <c r="H392" s="62" t="s">
        <v>327</v>
      </c>
      <c r="I392" s="64">
        <v>38</v>
      </c>
      <c r="J392" s="62" t="s">
        <v>323</v>
      </c>
      <c r="K392" s="64">
        <v>4</v>
      </c>
      <c r="L392" s="62" t="s">
        <v>328</v>
      </c>
      <c r="M392" s="62" t="s">
        <v>329</v>
      </c>
    </row>
    <row r="393" spans="2:13" x14ac:dyDescent="0.25">
      <c r="B393" s="62" t="s">
        <v>330</v>
      </c>
      <c r="C393" s="63">
        <v>478</v>
      </c>
      <c r="D393" s="63">
        <v>4071</v>
      </c>
      <c r="E393" s="64">
        <v>10</v>
      </c>
      <c r="F393" s="62">
        <v>40</v>
      </c>
      <c r="G393" s="62" t="s">
        <v>321</v>
      </c>
      <c r="H393" s="62" t="s">
        <v>322</v>
      </c>
      <c r="I393" s="64">
        <v>28</v>
      </c>
      <c r="J393" s="62" t="s">
        <v>323</v>
      </c>
      <c r="K393" s="64">
        <v>3</v>
      </c>
      <c r="L393" s="62" t="s">
        <v>328</v>
      </c>
      <c r="M393" s="62" t="s">
        <v>329</v>
      </c>
    </row>
    <row r="394" spans="2:13" x14ac:dyDescent="0.25">
      <c r="B394" s="62" t="s">
        <v>330</v>
      </c>
      <c r="C394" s="63">
        <v>315</v>
      </c>
      <c r="D394" s="63">
        <v>466</v>
      </c>
      <c r="E394" s="64">
        <v>13</v>
      </c>
      <c r="F394" s="62">
        <v>3</v>
      </c>
      <c r="G394" s="62" t="s">
        <v>321</v>
      </c>
      <c r="H394" s="62" t="s">
        <v>322</v>
      </c>
      <c r="I394" s="64">
        <v>48</v>
      </c>
      <c r="J394" s="62" t="s">
        <v>323</v>
      </c>
      <c r="K394" s="64">
        <v>3</v>
      </c>
      <c r="L394" s="62" t="s">
        <v>324</v>
      </c>
      <c r="M394" s="62" t="s">
        <v>325</v>
      </c>
    </row>
    <row r="395" spans="2:13" x14ac:dyDescent="0.25">
      <c r="B395" s="62" t="s">
        <v>330</v>
      </c>
      <c r="C395" s="63">
        <v>122</v>
      </c>
      <c r="D395" s="63">
        <v>460</v>
      </c>
      <c r="E395" s="64">
        <v>37</v>
      </c>
      <c r="F395" s="62">
        <v>109</v>
      </c>
      <c r="G395" s="62" t="s">
        <v>321</v>
      </c>
      <c r="H395" s="62" t="s">
        <v>322</v>
      </c>
      <c r="I395" s="64">
        <v>56</v>
      </c>
      <c r="J395" s="62" t="s">
        <v>339</v>
      </c>
      <c r="K395" s="64">
        <v>2</v>
      </c>
      <c r="L395" s="62" t="s">
        <v>331</v>
      </c>
      <c r="M395" s="62" t="s">
        <v>329</v>
      </c>
    </row>
    <row r="396" spans="2:13" x14ac:dyDescent="0.25">
      <c r="B396" s="62" t="s">
        <v>326</v>
      </c>
      <c r="C396" s="63">
        <v>0</v>
      </c>
      <c r="D396" s="63">
        <v>991</v>
      </c>
      <c r="E396" s="64">
        <v>7</v>
      </c>
      <c r="F396" s="62">
        <v>3</v>
      </c>
      <c r="G396" s="62" t="s">
        <v>336</v>
      </c>
      <c r="H396" s="62" t="s">
        <v>327</v>
      </c>
      <c r="I396" s="64">
        <v>31</v>
      </c>
      <c r="J396" s="62" t="s">
        <v>323</v>
      </c>
      <c r="K396" s="64">
        <v>4</v>
      </c>
      <c r="L396" s="62" t="s">
        <v>328</v>
      </c>
      <c r="M396" s="62" t="s">
        <v>329</v>
      </c>
    </row>
    <row r="397" spans="2:13" x14ac:dyDescent="0.25">
      <c r="B397" s="62" t="s">
        <v>320</v>
      </c>
      <c r="C397" s="63">
        <v>0</v>
      </c>
      <c r="D397" s="63">
        <v>17653</v>
      </c>
      <c r="E397" s="64">
        <v>22</v>
      </c>
      <c r="F397" s="62">
        <v>4</v>
      </c>
      <c r="G397" s="62" t="s">
        <v>336</v>
      </c>
      <c r="H397" s="62" t="s">
        <v>327</v>
      </c>
      <c r="I397" s="64">
        <v>28</v>
      </c>
      <c r="J397" s="62" t="s">
        <v>323</v>
      </c>
      <c r="K397" s="64">
        <v>2</v>
      </c>
      <c r="L397" s="62" t="s">
        <v>328</v>
      </c>
      <c r="M397" s="62" t="s">
        <v>325</v>
      </c>
    </row>
    <row r="398" spans="2:13" x14ac:dyDescent="0.25">
      <c r="B398" s="62" t="s">
        <v>332</v>
      </c>
      <c r="C398" s="63">
        <v>0</v>
      </c>
      <c r="D398" s="63">
        <v>497</v>
      </c>
      <c r="E398" s="64">
        <v>41</v>
      </c>
      <c r="F398" s="62">
        <v>24</v>
      </c>
      <c r="G398" s="62" t="s">
        <v>321</v>
      </c>
      <c r="H398" s="62" t="s">
        <v>322</v>
      </c>
      <c r="I398" s="64">
        <v>26</v>
      </c>
      <c r="J398" s="62" t="s">
        <v>323</v>
      </c>
      <c r="K398" s="64">
        <v>3</v>
      </c>
      <c r="L398" s="62" t="s">
        <v>328</v>
      </c>
      <c r="M398" s="62" t="s">
        <v>329</v>
      </c>
    </row>
    <row r="399" spans="2:13" x14ac:dyDescent="0.25">
      <c r="B399" s="62" t="s">
        <v>335</v>
      </c>
      <c r="C399" s="63">
        <v>670</v>
      </c>
      <c r="D399" s="63">
        <v>4014</v>
      </c>
      <c r="E399" s="64">
        <v>31</v>
      </c>
      <c r="F399" s="62">
        <v>21</v>
      </c>
      <c r="G399" s="62" t="s">
        <v>336</v>
      </c>
      <c r="H399" s="62" t="s">
        <v>327</v>
      </c>
      <c r="I399" s="64">
        <v>25</v>
      </c>
      <c r="J399" s="62" t="s">
        <v>333</v>
      </c>
      <c r="K399" s="64">
        <v>4</v>
      </c>
      <c r="L399" s="62" t="s">
        <v>324</v>
      </c>
      <c r="M399" s="62" t="s">
        <v>329</v>
      </c>
    </row>
    <row r="400" spans="2:13" x14ac:dyDescent="0.25">
      <c r="B400" s="62" t="s">
        <v>335</v>
      </c>
      <c r="C400" s="63">
        <v>444</v>
      </c>
      <c r="D400" s="63">
        <v>921</v>
      </c>
      <c r="E400" s="64">
        <v>28</v>
      </c>
      <c r="F400" s="62">
        <v>51</v>
      </c>
      <c r="G400" s="62" t="s">
        <v>336</v>
      </c>
      <c r="H400" s="62" t="s">
        <v>327</v>
      </c>
      <c r="I400" s="64">
        <v>41</v>
      </c>
      <c r="J400" s="62" t="s">
        <v>339</v>
      </c>
      <c r="K400" s="64">
        <v>4</v>
      </c>
      <c r="L400" s="62" t="s">
        <v>331</v>
      </c>
      <c r="M400" s="62" t="s">
        <v>329</v>
      </c>
    </row>
    <row r="401" spans="2:13" x14ac:dyDescent="0.25">
      <c r="B401" s="62" t="s">
        <v>330</v>
      </c>
      <c r="C401" s="63">
        <v>3880</v>
      </c>
      <c r="D401" s="63">
        <v>0</v>
      </c>
      <c r="E401" s="64">
        <v>23</v>
      </c>
      <c r="F401" s="62">
        <v>37</v>
      </c>
      <c r="G401" s="62" t="s">
        <v>336</v>
      </c>
      <c r="H401" s="62" t="s">
        <v>327</v>
      </c>
      <c r="I401" s="64">
        <v>24</v>
      </c>
      <c r="J401" s="62" t="s">
        <v>333</v>
      </c>
      <c r="K401" s="64">
        <v>4</v>
      </c>
      <c r="L401" s="62" t="s">
        <v>328</v>
      </c>
      <c r="M401" s="62" t="s">
        <v>325</v>
      </c>
    </row>
    <row r="402" spans="2:13" x14ac:dyDescent="0.25">
      <c r="B402" s="62" t="s">
        <v>337</v>
      </c>
      <c r="C402" s="63">
        <v>819</v>
      </c>
      <c r="D402" s="63">
        <v>0</v>
      </c>
      <c r="E402" s="64">
        <v>13</v>
      </c>
      <c r="F402" s="62">
        <v>23</v>
      </c>
      <c r="G402" s="62" t="s">
        <v>321</v>
      </c>
      <c r="H402" s="62" t="s">
        <v>322</v>
      </c>
      <c r="I402" s="64">
        <v>29</v>
      </c>
      <c r="J402" s="62" t="s">
        <v>323</v>
      </c>
      <c r="K402" s="64">
        <v>2</v>
      </c>
      <c r="L402" s="62" t="s">
        <v>328</v>
      </c>
      <c r="M402" s="62" t="s">
        <v>325</v>
      </c>
    </row>
    <row r="403" spans="2:13" x14ac:dyDescent="0.25">
      <c r="B403" s="62" t="s">
        <v>337</v>
      </c>
      <c r="C403" s="63">
        <v>0</v>
      </c>
      <c r="D403" s="63">
        <v>607</v>
      </c>
      <c r="E403" s="64">
        <v>37</v>
      </c>
      <c r="F403" s="62">
        <v>17</v>
      </c>
      <c r="G403" s="62" t="s">
        <v>321</v>
      </c>
      <c r="H403" s="62" t="s">
        <v>322</v>
      </c>
      <c r="I403" s="64">
        <v>25</v>
      </c>
      <c r="J403" s="62" t="s">
        <v>323</v>
      </c>
      <c r="K403" s="64">
        <v>2</v>
      </c>
      <c r="L403" s="62" t="s">
        <v>328</v>
      </c>
      <c r="M403" s="62" t="s">
        <v>329</v>
      </c>
    </row>
    <row r="404" spans="2:13" x14ac:dyDescent="0.25">
      <c r="B404" s="62" t="s">
        <v>342</v>
      </c>
      <c r="C404" s="63">
        <v>0</v>
      </c>
      <c r="D404" s="63">
        <v>15800</v>
      </c>
      <c r="E404" s="64">
        <v>16</v>
      </c>
      <c r="F404" s="62">
        <v>40</v>
      </c>
      <c r="G404" s="62" t="s">
        <v>321</v>
      </c>
      <c r="H404" s="62" t="s">
        <v>322</v>
      </c>
      <c r="I404" s="64">
        <v>35</v>
      </c>
      <c r="J404" s="62" t="s">
        <v>323</v>
      </c>
      <c r="K404" s="64">
        <v>3</v>
      </c>
      <c r="L404" s="62" t="s">
        <v>328</v>
      </c>
      <c r="M404" s="62" t="s">
        <v>325</v>
      </c>
    </row>
    <row r="405" spans="2:13" x14ac:dyDescent="0.25">
      <c r="B405" s="62" t="s">
        <v>326</v>
      </c>
      <c r="C405" s="63">
        <v>0</v>
      </c>
      <c r="D405" s="63">
        <v>369</v>
      </c>
      <c r="E405" s="64">
        <v>7</v>
      </c>
      <c r="F405" s="62">
        <v>23</v>
      </c>
      <c r="G405" s="62" t="s">
        <v>321</v>
      </c>
      <c r="H405" s="62" t="s">
        <v>322</v>
      </c>
      <c r="I405" s="64">
        <v>35</v>
      </c>
      <c r="J405" s="62" t="s">
        <v>323</v>
      </c>
      <c r="K405" s="64">
        <v>2</v>
      </c>
      <c r="L405" s="62" t="s">
        <v>324</v>
      </c>
      <c r="M405" s="62" t="s">
        <v>325</v>
      </c>
    </row>
    <row r="406" spans="2:13" x14ac:dyDescent="0.25">
      <c r="B406" s="62" t="s">
        <v>335</v>
      </c>
      <c r="C406" s="63">
        <v>0</v>
      </c>
      <c r="D406" s="63">
        <v>4973</v>
      </c>
      <c r="E406" s="64">
        <v>25</v>
      </c>
      <c r="F406" s="62">
        <v>17</v>
      </c>
      <c r="G406" s="62" t="s">
        <v>321</v>
      </c>
      <c r="H406" s="62" t="s">
        <v>322</v>
      </c>
      <c r="I406" s="64">
        <v>26</v>
      </c>
      <c r="J406" s="62" t="s">
        <v>323</v>
      </c>
      <c r="K406" s="64">
        <v>3</v>
      </c>
      <c r="L406" s="62" t="s">
        <v>324</v>
      </c>
      <c r="M406" s="62" t="s">
        <v>325</v>
      </c>
    </row>
    <row r="407" spans="2:13" x14ac:dyDescent="0.25">
      <c r="B407" s="62" t="s">
        <v>326</v>
      </c>
      <c r="C407" s="63">
        <v>0</v>
      </c>
      <c r="D407" s="63">
        <v>0</v>
      </c>
      <c r="E407" s="64">
        <v>40</v>
      </c>
      <c r="F407" s="62">
        <v>30</v>
      </c>
      <c r="G407" s="62" t="s">
        <v>321</v>
      </c>
      <c r="H407" s="62" t="s">
        <v>322</v>
      </c>
      <c r="I407" s="64">
        <v>29</v>
      </c>
      <c r="J407" s="62" t="s">
        <v>323</v>
      </c>
      <c r="K407" s="64">
        <v>4</v>
      </c>
      <c r="L407" s="62" t="s">
        <v>331</v>
      </c>
      <c r="M407" s="62" t="s">
        <v>325</v>
      </c>
    </row>
    <row r="408" spans="2:13" x14ac:dyDescent="0.25">
      <c r="B408" s="62" t="s">
        <v>330</v>
      </c>
      <c r="C408" s="63">
        <v>0</v>
      </c>
      <c r="D408" s="63">
        <v>761</v>
      </c>
      <c r="E408" s="64">
        <v>25</v>
      </c>
      <c r="F408" s="62">
        <v>92</v>
      </c>
      <c r="G408" s="62" t="s">
        <v>321</v>
      </c>
      <c r="H408" s="62" t="s">
        <v>322</v>
      </c>
      <c r="I408" s="64">
        <v>59</v>
      </c>
      <c r="J408" s="62" t="s">
        <v>323</v>
      </c>
      <c r="K408" s="64">
        <v>4</v>
      </c>
      <c r="L408" s="62" t="s">
        <v>324</v>
      </c>
      <c r="M408" s="62" t="s">
        <v>329</v>
      </c>
    </row>
    <row r="409" spans="2:13" x14ac:dyDescent="0.25">
      <c r="B409" s="62" t="s">
        <v>332</v>
      </c>
      <c r="C409" s="63">
        <v>0</v>
      </c>
      <c r="D409" s="63">
        <v>471</v>
      </c>
      <c r="E409" s="64">
        <v>7</v>
      </c>
      <c r="F409" s="62">
        <v>52</v>
      </c>
      <c r="G409" s="62" t="s">
        <v>336</v>
      </c>
      <c r="H409" s="62" t="s">
        <v>327</v>
      </c>
      <c r="I409" s="64">
        <v>34</v>
      </c>
      <c r="J409" s="62" t="s">
        <v>339</v>
      </c>
      <c r="K409" s="64">
        <v>4</v>
      </c>
      <c r="L409" s="62" t="s">
        <v>328</v>
      </c>
      <c r="M409" s="62" t="s">
        <v>329</v>
      </c>
    </row>
    <row r="410" spans="2:13" x14ac:dyDescent="0.25">
      <c r="B410" s="62" t="s">
        <v>337</v>
      </c>
      <c r="C410" s="63">
        <v>0</v>
      </c>
      <c r="D410" s="63">
        <v>674</v>
      </c>
      <c r="E410" s="64">
        <v>37</v>
      </c>
      <c r="F410" s="62">
        <v>69</v>
      </c>
      <c r="G410" s="62" t="s">
        <v>321</v>
      </c>
      <c r="H410" s="62" t="s">
        <v>322</v>
      </c>
      <c r="I410" s="64">
        <v>41</v>
      </c>
      <c r="J410" s="62" t="s">
        <v>339</v>
      </c>
      <c r="K410" s="64">
        <v>4</v>
      </c>
      <c r="L410" s="62" t="s">
        <v>328</v>
      </c>
      <c r="M410" s="62" t="s">
        <v>325</v>
      </c>
    </row>
    <row r="411" spans="2:13" x14ac:dyDescent="0.25">
      <c r="B411" s="62" t="s">
        <v>330</v>
      </c>
      <c r="C411" s="63">
        <v>0</v>
      </c>
      <c r="D411" s="63">
        <v>547</v>
      </c>
      <c r="E411" s="64">
        <v>13</v>
      </c>
      <c r="F411" s="62">
        <v>40</v>
      </c>
      <c r="G411" s="62" t="s">
        <v>321</v>
      </c>
      <c r="H411" s="62" t="s">
        <v>327</v>
      </c>
      <c r="I411" s="64">
        <v>35</v>
      </c>
      <c r="J411" s="62" t="s">
        <v>323</v>
      </c>
      <c r="K411" s="64">
        <v>3</v>
      </c>
      <c r="L411" s="62" t="s">
        <v>328</v>
      </c>
      <c r="M411" s="62" t="s">
        <v>329</v>
      </c>
    </row>
    <row r="412" spans="2:13" x14ac:dyDescent="0.25">
      <c r="B412" s="62" t="s">
        <v>326</v>
      </c>
      <c r="C412" s="63">
        <v>161</v>
      </c>
      <c r="D412" s="63">
        <v>524</v>
      </c>
      <c r="E412" s="64">
        <v>13</v>
      </c>
      <c r="F412" s="62">
        <v>106</v>
      </c>
      <c r="G412" s="62" t="s">
        <v>321</v>
      </c>
      <c r="H412" s="62" t="s">
        <v>322</v>
      </c>
      <c r="I412" s="64">
        <v>27</v>
      </c>
      <c r="J412" s="62" t="s">
        <v>333</v>
      </c>
      <c r="K412" s="64">
        <v>4</v>
      </c>
      <c r="L412" s="62" t="s">
        <v>328</v>
      </c>
      <c r="M412" s="62" t="s">
        <v>325</v>
      </c>
    </row>
    <row r="413" spans="2:13" x14ac:dyDescent="0.25">
      <c r="B413" s="62" t="s">
        <v>326</v>
      </c>
      <c r="C413" s="63">
        <v>0</v>
      </c>
      <c r="D413" s="63">
        <v>815</v>
      </c>
      <c r="E413" s="64">
        <v>19</v>
      </c>
      <c r="F413" s="62">
        <v>13</v>
      </c>
      <c r="G413" s="62" t="s">
        <v>321</v>
      </c>
      <c r="H413" s="62" t="s">
        <v>322</v>
      </c>
      <c r="I413" s="64">
        <v>41</v>
      </c>
      <c r="J413" s="62" t="s">
        <v>323</v>
      </c>
      <c r="K413" s="64">
        <v>3</v>
      </c>
      <c r="L413" s="62" t="s">
        <v>328</v>
      </c>
      <c r="M413" s="62" t="s">
        <v>329</v>
      </c>
    </row>
    <row r="414" spans="2:13" x14ac:dyDescent="0.25">
      <c r="B414" s="62" t="s">
        <v>337</v>
      </c>
      <c r="C414" s="63">
        <v>0</v>
      </c>
      <c r="D414" s="63">
        <v>0</v>
      </c>
      <c r="E414" s="64">
        <v>11</v>
      </c>
      <c r="F414" s="62">
        <v>4</v>
      </c>
      <c r="G414" s="62" t="s">
        <v>336</v>
      </c>
      <c r="H414" s="62" t="s">
        <v>327</v>
      </c>
      <c r="I414" s="64">
        <v>30</v>
      </c>
      <c r="J414" s="62" t="s">
        <v>333</v>
      </c>
      <c r="K414" s="64">
        <v>4</v>
      </c>
      <c r="L414" s="62" t="s">
        <v>328</v>
      </c>
      <c r="M414" s="62" t="s">
        <v>325</v>
      </c>
    </row>
    <row r="415" spans="2:13" x14ac:dyDescent="0.25">
      <c r="B415" s="62" t="s">
        <v>330</v>
      </c>
      <c r="C415" s="63">
        <v>789</v>
      </c>
      <c r="D415" s="63">
        <v>989</v>
      </c>
      <c r="E415" s="64">
        <v>31</v>
      </c>
      <c r="F415" s="62">
        <v>0</v>
      </c>
      <c r="G415" s="62" t="s">
        <v>321</v>
      </c>
      <c r="H415" s="62" t="s">
        <v>334</v>
      </c>
      <c r="I415" s="64">
        <v>27</v>
      </c>
      <c r="J415" s="62" t="s">
        <v>323</v>
      </c>
      <c r="K415" s="64">
        <v>2</v>
      </c>
      <c r="L415" s="62" t="s">
        <v>331</v>
      </c>
      <c r="M415" s="62" t="s">
        <v>329</v>
      </c>
    </row>
    <row r="416" spans="2:13" x14ac:dyDescent="0.25">
      <c r="B416" s="62" t="s">
        <v>320</v>
      </c>
      <c r="C416" s="63">
        <v>765</v>
      </c>
      <c r="D416" s="63">
        <v>10406</v>
      </c>
      <c r="E416" s="64">
        <v>10</v>
      </c>
      <c r="F416" s="62">
        <v>24</v>
      </c>
      <c r="G416" s="62" t="s">
        <v>336</v>
      </c>
      <c r="H416" s="62" t="s">
        <v>327</v>
      </c>
      <c r="I416" s="64">
        <v>65</v>
      </c>
      <c r="J416" s="62" t="s">
        <v>323</v>
      </c>
      <c r="K416" s="64">
        <v>3</v>
      </c>
      <c r="L416" s="62" t="s">
        <v>324</v>
      </c>
      <c r="M416" s="62" t="s">
        <v>325</v>
      </c>
    </row>
    <row r="417" spans="2:13" x14ac:dyDescent="0.25">
      <c r="B417" s="62" t="s">
        <v>326</v>
      </c>
      <c r="C417" s="63">
        <v>0</v>
      </c>
      <c r="D417" s="63">
        <v>957</v>
      </c>
      <c r="E417" s="64">
        <v>19</v>
      </c>
      <c r="F417" s="62">
        <v>11</v>
      </c>
      <c r="G417" s="62" t="s">
        <v>336</v>
      </c>
      <c r="H417" s="62" t="s">
        <v>327</v>
      </c>
      <c r="I417" s="64">
        <v>19</v>
      </c>
      <c r="J417" s="62" t="s">
        <v>333</v>
      </c>
      <c r="K417" s="64">
        <v>4</v>
      </c>
      <c r="L417" s="62" t="s">
        <v>328</v>
      </c>
      <c r="M417" s="62" t="s">
        <v>329</v>
      </c>
    </row>
    <row r="418" spans="2:13" x14ac:dyDescent="0.25">
      <c r="B418" s="62" t="s">
        <v>330</v>
      </c>
      <c r="C418" s="63">
        <v>0</v>
      </c>
      <c r="D418" s="63">
        <v>770</v>
      </c>
      <c r="E418" s="64">
        <v>37</v>
      </c>
      <c r="F418" s="62">
        <v>3</v>
      </c>
      <c r="G418" s="62" t="s">
        <v>336</v>
      </c>
      <c r="H418" s="62" t="s">
        <v>327</v>
      </c>
      <c r="I418" s="64">
        <v>33</v>
      </c>
      <c r="J418" s="62" t="s">
        <v>323</v>
      </c>
      <c r="K418" s="64">
        <v>4</v>
      </c>
      <c r="L418" s="62" t="s">
        <v>328</v>
      </c>
      <c r="M418" s="62" t="s">
        <v>329</v>
      </c>
    </row>
    <row r="419" spans="2:13" x14ac:dyDescent="0.25">
      <c r="B419" s="62" t="s">
        <v>326</v>
      </c>
      <c r="C419" s="63">
        <v>983</v>
      </c>
      <c r="D419" s="63">
        <v>950</v>
      </c>
      <c r="E419" s="64">
        <v>13</v>
      </c>
      <c r="F419" s="62">
        <v>5</v>
      </c>
      <c r="G419" s="62" t="s">
        <v>336</v>
      </c>
      <c r="H419" s="62" t="s">
        <v>327</v>
      </c>
      <c r="I419" s="64">
        <v>24</v>
      </c>
      <c r="J419" s="62" t="s">
        <v>333</v>
      </c>
      <c r="K419" s="64">
        <v>3</v>
      </c>
      <c r="L419" s="62" t="s">
        <v>328</v>
      </c>
      <c r="M419" s="62" t="s">
        <v>329</v>
      </c>
    </row>
    <row r="420" spans="2:13" x14ac:dyDescent="0.25">
      <c r="B420" s="62" t="s">
        <v>337</v>
      </c>
      <c r="C420" s="63">
        <v>0</v>
      </c>
      <c r="D420" s="63">
        <v>160</v>
      </c>
      <c r="E420" s="64">
        <v>13</v>
      </c>
      <c r="F420" s="62">
        <v>7</v>
      </c>
      <c r="G420" s="62" t="s">
        <v>321</v>
      </c>
      <c r="H420" s="62" t="s">
        <v>334</v>
      </c>
      <c r="I420" s="64">
        <v>40</v>
      </c>
      <c r="J420" s="62" t="s">
        <v>333</v>
      </c>
      <c r="K420" s="64">
        <v>4</v>
      </c>
      <c r="L420" s="62" t="s">
        <v>328</v>
      </c>
      <c r="M420" s="62" t="s">
        <v>325</v>
      </c>
    </row>
    <row r="421" spans="2:13" x14ac:dyDescent="0.25">
      <c r="B421" s="62" t="s">
        <v>337</v>
      </c>
      <c r="C421" s="63">
        <v>0</v>
      </c>
      <c r="D421" s="63">
        <v>276</v>
      </c>
      <c r="E421" s="64">
        <v>25</v>
      </c>
      <c r="F421" s="62">
        <v>91</v>
      </c>
      <c r="G421" s="62" t="s">
        <v>321</v>
      </c>
      <c r="H421" s="62" t="s">
        <v>322</v>
      </c>
      <c r="I421" s="64">
        <v>62</v>
      </c>
      <c r="J421" s="62" t="s">
        <v>323</v>
      </c>
      <c r="K421" s="64">
        <v>4</v>
      </c>
      <c r="L421" s="62" t="s">
        <v>328</v>
      </c>
      <c r="M421" s="62" t="s">
        <v>325</v>
      </c>
    </row>
    <row r="422" spans="2:13" x14ac:dyDescent="0.25">
      <c r="B422" s="62" t="s">
        <v>332</v>
      </c>
      <c r="C422" s="63">
        <v>798</v>
      </c>
      <c r="D422" s="63">
        <v>137</v>
      </c>
      <c r="E422" s="64">
        <v>25</v>
      </c>
      <c r="F422" s="62">
        <v>25</v>
      </c>
      <c r="G422" s="62" t="s">
        <v>336</v>
      </c>
      <c r="H422" s="62" t="s">
        <v>327</v>
      </c>
      <c r="I422" s="64">
        <v>33</v>
      </c>
      <c r="J422" s="62" t="s">
        <v>339</v>
      </c>
      <c r="K422" s="64">
        <v>4</v>
      </c>
      <c r="L422" s="62" t="s">
        <v>324</v>
      </c>
      <c r="M422" s="62" t="s">
        <v>329</v>
      </c>
    </row>
    <row r="423" spans="2:13" x14ac:dyDescent="0.25">
      <c r="B423" s="62" t="s">
        <v>330</v>
      </c>
      <c r="C423" s="63">
        <v>0</v>
      </c>
      <c r="D423" s="63">
        <v>579</v>
      </c>
      <c r="E423" s="64">
        <v>22</v>
      </c>
      <c r="F423" s="62">
        <v>70</v>
      </c>
      <c r="G423" s="62" t="s">
        <v>321</v>
      </c>
      <c r="H423" s="62" t="s">
        <v>334</v>
      </c>
      <c r="I423" s="64">
        <v>29</v>
      </c>
      <c r="J423" s="62" t="s">
        <v>323</v>
      </c>
      <c r="K423" s="64">
        <v>3</v>
      </c>
      <c r="L423" s="62" t="s">
        <v>328</v>
      </c>
      <c r="M423" s="62" t="s">
        <v>325</v>
      </c>
    </row>
    <row r="424" spans="2:13" x14ac:dyDescent="0.25">
      <c r="B424" s="62" t="s">
        <v>330</v>
      </c>
      <c r="C424" s="63">
        <v>193</v>
      </c>
      <c r="D424" s="63">
        <v>2684</v>
      </c>
      <c r="E424" s="64">
        <v>13</v>
      </c>
      <c r="F424" s="62">
        <v>5</v>
      </c>
      <c r="G424" s="62" t="s">
        <v>336</v>
      </c>
      <c r="H424" s="62" t="s">
        <v>327</v>
      </c>
      <c r="I424" s="64">
        <v>22</v>
      </c>
      <c r="J424" s="62" t="s">
        <v>323</v>
      </c>
      <c r="K424" s="64">
        <v>2</v>
      </c>
      <c r="L424" s="62" t="s">
        <v>324</v>
      </c>
      <c r="M424" s="62" t="s">
        <v>329</v>
      </c>
    </row>
    <row r="425" spans="2:13" x14ac:dyDescent="0.25">
      <c r="B425" s="62" t="s">
        <v>320</v>
      </c>
      <c r="C425" s="63">
        <v>497</v>
      </c>
      <c r="D425" s="63">
        <v>0</v>
      </c>
      <c r="E425" s="64">
        <v>7</v>
      </c>
      <c r="F425" s="62">
        <v>51</v>
      </c>
      <c r="G425" s="62" t="s">
        <v>321</v>
      </c>
      <c r="H425" s="62" t="s">
        <v>322</v>
      </c>
      <c r="I425" s="64">
        <v>35</v>
      </c>
      <c r="J425" s="62" t="s">
        <v>339</v>
      </c>
      <c r="K425" s="64">
        <v>4</v>
      </c>
      <c r="L425" s="62" t="s">
        <v>328</v>
      </c>
      <c r="M425" s="62" t="s">
        <v>325</v>
      </c>
    </row>
    <row r="426" spans="2:13" x14ac:dyDescent="0.25">
      <c r="B426" s="62" t="s">
        <v>326</v>
      </c>
      <c r="C426" s="63">
        <v>0</v>
      </c>
      <c r="D426" s="63">
        <v>0</v>
      </c>
      <c r="E426" s="64">
        <v>31</v>
      </c>
      <c r="F426" s="62">
        <v>53</v>
      </c>
      <c r="G426" s="62" t="s">
        <v>321</v>
      </c>
      <c r="H426" s="62" t="s">
        <v>322</v>
      </c>
      <c r="I426" s="64">
        <v>30</v>
      </c>
      <c r="J426" s="62" t="s">
        <v>323</v>
      </c>
      <c r="K426" s="64">
        <v>4</v>
      </c>
      <c r="L426" s="62" t="s">
        <v>328</v>
      </c>
      <c r="M426" s="62" t="s">
        <v>329</v>
      </c>
    </row>
    <row r="427" spans="2:13" x14ac:dyDescent="0.25">
      <c r="B427" s="62" t="s">
        <v>330</v>
      </c>
      <c r="C427" s="63">
        <v>0</v>
      </c>
      <c r="D427" s="63">
        <v>0</v>
      </c>
      <c r="E427" s="64">
        <v>25</v>
      </c>
      <c r="F427" s="62">
        <v>103</v>
      </c>
      <c r="G427" s="62" t="s">
        <v>336</v>
      </c>
      <c r="H427" s="62" t="s">
        <v>327</v>
      </c>
      <c r="I427" s="64">
        <v>28</v>
      </c>
      <c r="J427" s="62" t="s">
        <v>323</v>
      </c>
      <c r="K427" s="64">
        <v>2</v>
      </c>
      <c r="L427" s="62" t="s">
        <v>328</v>
      </c>
      <c r="M427" s="62" t="s">
        <v>329</v>
      </c>
    </row>
    <row r="428" spans="2:13" x14ac:dyDescent="0.25">
      <c r="B428" s="62" t="s">
        <v>330</v>
      </c>
      <c r="C428" s="63">
        <v>0</v>
      </c>
      <c r="D428" s="63">
        <v>712</v>
      </c>
      <c r="E428" s="64">
        <v>16</v>
      </c>
      <c r="F428" s="62">
        <v>6</v>
      </c>
      <c r="G428" s="62" t="s">
        <v>336</v>
      </c>
      <c r="H428" s="62" t="s">
        <v>327</v>
      </c>
      <c r="I428" s="64">
        <v>28</v>
      </c>
      <c r="J428" s="62" t="s">
        <v>323</v>
      </c>
      <c r="K428" s="64">
        <v>2</v>
      </c>
      <c r="L428" s="62" t="s">
        <v>328</v>
      </c>
      <c r="M428" s="62" t="s">
        <v>329</v>
      </c>
    </row>
    <row r="429" spans="2:13" x14ac:dyDescent="0.25">
      <c r="B429" s="62" t="s">
        <v>330</v>
      </c>
      <c r="C429" s="63">
        <v>0</v>
      </c>
      <c r="D429" s="63">
        <v>912</v>
      </c>
      <c r="E429" s="64">
        <v>7</v>
      </c>
      <c r="F429" s="62">
        <v>39</v>
      </c>
      <c r="G429" s="62" t="s">
        <v>321</v>
      </c>
      <c r="H429" s="62" t="s">
        <v>322</v>
      </c>
      <c r="I429" s="64">
        <v>44</v>
      </c>
      <c r="J429" s="62" t="s">
        <v>323</v>
      </c>
      <c r="K429" s="64">
        <v>3</v>
      </c>
      <c r="L429" s="62" t="s">
        <v>331</v>
      </c>
      <c r="M429" s="62" t="s">
        <v>325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8"/>
  <sheetViews>
    <sheetView workbookViewId="0"/>
  </sheetViews>
  <sheetFormatPr defaultColWidth="8.85546875" defaultRowHeight="15" x14ac:dyDescent="0.25"/>
  <cols>
    <col min="1" max="1" width="21.140625" bestFit="1" customWidth="1"/>
    <col min="2" max="5" width="12.7109375" customWidth="1"/>
  </cols>
  <sheetData>
    <row r="3" spans="1:5" x14ac:dyDescent="0.25">
      <c r="A3" s="66" t="s">
        <v>959</v>
      </c>
      <c r="B3" s="66" t="s">
        <v>953</v>
      </c>
    </row>
    <row r="4" spans="1:5" x14ac:dyDescent="0.25">
      <c r="A4" s="66" t="s">
        <v>922</v>
      </c>
      <c r="B4" t="s">
        <v>339</v>
      </c>
      <c r="C4" t="s">
        <v>323</v>
      </c>
      <c r="D4" t="s">
        <v>333</v>
      </c>
      <c r="E4" t="s">
        <v>923</v>
      </c>
    </row>
    <row r="5" spans="1:5" x14ac:dyDescent="0.25">
      <c r="A5" s="24" t="s">
        <v>327</v>
      </c>
      <c r="B5" s="90">
        <v>11</v>
      </c>
      <c r="C5" s="90">
        <v>98</v>
      </c>
      <c r="D5" s="90">
        <v>47</v>
      </c>
      <c r="E5" s="90">
        <v>156</v>
      </c>
    </row>
    <row r="6" spans="1:5" x14ac:dyDescent="0.25">
      <c r="A6" s="24" t="s">
        <v>334</v>
      </c>
      <c r="B6" s="90"/>
      <c r="C6" s="90">
        <v>30</v>
      </c>
      <c r="D6" s="90">
        <v>6</v>
      </c>
      <c r="E6" s="90">
        <v>36</v>
      </c>
    </row>
    <row r="7" spans="1:5" x14ac:dyDescent="0.25">
      <c r="A7" s="24" t="s">
        <v>322</v>
      </c>
      <c r="B7" s="90">
        <v>41</v>
      </c>
      <c r="C7" s="90">
        <v>164</v>
      </c>
      <c r="D7" s="90">
        <v>28</v>
      </c>
      <c r="E7" s="90">
        <v>233</v>
      </c>
    </row>
    <row r="8" spans="1:5" x14ac:dyDescent="0.25">
      <c r="A8" s="24" t="s">
        <v>923</v>
      </c>
      <c r="B8" s="90">
        <v>52</v>
      </c>
      <c r="C8" s="90">
        <v>292</v>
      </c>
      <c r="D8" s="90">
        <v>81</v>
      </c>
      <c r="E8" s="90">
        <v>425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" sqref="C1"/>
    </sheetView>
  </sheetViews>
  <sheetFormatPr defaultColWidth="8.85546875" defaultRowHeight="15" x14ac:dyDescent="0.25"/>
  <cols>
    <col min="1" max="1" width="21.140625" bestFit="1" customWidth="1"/>
    <col min="2" max="2" width="16.28515625" bestFit="1" customWidth="1"/>
    <col min="3" max="3" width="8.140625" customWidth="1"/>
    <col min="4" max="4" width="6.42578125" customWidth="1"/>
    <col min="5" max="5" width="11.28515625" bestFit="1" customWidth="1"/>
  </cols>
  <sheetData>
    <row r="1" spans="1:5" x14ac:dyDescent="0.25">
      <c r="A1" s="66" t="s">
        <v>319</v>
      </c>
      <c r="B1" t="s">
        <v>329</v>
      </c>
    </row>
    <row r="3" spans="1:5" x14ac:dyDescent="0.25">
      <c r="A3" s="66" t="s">
        <v>959</v>
      </c>
      <c r="B3" s="66" t="s">
        <v>953</v>
      </c>
    </row>
    <row r="4" spans="1:5" x14ac:dyDescent="0.25">
      <c r="A4" s="66" t="s">
        <v>922</v>
      </c>
      <c r="B4" t="s">
        <v>327</v>
      </c>
      <c r="C4" t="s">
        <v>334</v>
      </c>
      <c r="D4" t="s">
        <v>322</v>
      </c>
      <c r="E4" t="s">
        <v>923</v>
      </c>
    </row>
    <row r="5" spans="1:5" x14ac:dyDescent="0.25">
      <c r="A5" s="24" t="s">
        <v>335</v>
      </c>
      <c r="B5" s="90">
        <v>12</v>
      </c>
      <c r="C5" s="90">
        <v>1</v>
      </c>
      <c r="D5" s="90">
        <v>10</v>
      </c>
      <c r="E5" s="90">
        <v>23</v>
      </c>
    </row>
    <row r="6" spans="1:5" x14ac:dyDescent="0.25">
      <c r="A6" s="24" t="s">
        <v>332</v>
      </c>
      <c r="B6" s="90">
        <v>8</v>
      </c>
      <c r="C6" s="90"/>
      <c r="D6" s="90">
        <v>6</v>
      </c>
      <c r="E6" s="90">
        <v>14</v>
      </c>
    </row>
    <row r="7" spans="1:5" x14ac:dyDescent="0.25">
      <c r="A7" s="24" t="s">
        <v>326</v>
      </c>
      <c r="B7" s="90">
        <v>24</v>
      </c>
      <c r="C7" s="90">
        <v>2</v>
      </c>
      <c r="D7" s="90">
        <v>17</v>
      </c>
      <c r="E7" s="90">
        <v>43</v>
      </c>
    </row>
    <row r="8" spans="1:5" x14ac:dyDescent="0.25">
      <c r="A8" s="24" t="s">
        <v>342</v>
      </c>
      <c r="B8" s="90">
        <v>1</v>
      </c>
      <c r="C8" s="90">
        <v>1</v>
      </c>
      <c r="D8" s="90">
        <v>1</v>
      </c>
      <c r="E8" s="90">
        <v>3</v>
      </c>
    </row>
    <row r="9" spans="1:5" x14ac:dyDescent="0.25">
      <c r="A9" s="24" t="s">
        <v>330</v>
      </c>
      <c r="B9" s="90">
        <v>25</v>
      </c>
      <c r="C9" s="90">
        <v>4</v>
      </c>
      <c r="D9" s="90">
        <v>36</v>
      </c>
      <c r="E9" s="90">
        <v>65</v>
      </c>
    </row>
    <row r="10" spans="1:5" x14ac:dyDescent="0.25">
      <c r="A10" s="24" t="s">
        <v>339</v>
      </c>
      <c r="B10" s="90">
        <v>1</v>
      </c>
      <c r="C10" s="90"/>
      <c r="D10" s="90">
        <v>3</v>
      </c>
      <c r="E10" s="90">
        <v>4</v>
      </c>
    </row>
    <row r="11" spans="1:5" x14ac:dyDescent="0.25">
      <c r="A11" s="24" t="s">
        <v>338</v>
      </c>
      <c r="B11" s="90">
        <v>3</v>
      </c>
      <c r="C11" s="90"/>
      <c r="D11" s="90">
        <v>1</v>
      </c>
      <c r="E11" s="90">
        <v>4</v>
      </c>
    </row>
    <row r="12" spans="1:5" x14ac:dyDescent="0.25">
      <c r="A12" s="24" t="s">
        <v>341</v>
      </c>
      <c r="B12" s="90"/>
      <c r="C12" s="90">
        <v>1</v>
      </c>
      <c r="D12" s="90"/>
      <c r="E12" s="90">
        <v>1</v>
      </c>
    </row>
    <row r="13" spans="1:5" x14ac:dyDescent="0.25">
      <c r="A13" s="24" t="s">
        <v>320</v>
      </c>
      <c r="B13" s="90">
        <v>14</v>
      </c>
      <c r="C13" s="90">
        <v>7</v>
      </c>
      <c r="D13" s="90">
        <v>21</v>
      </c>
      <c r="E13" s="90">
        <v>42</v>
      </c>
    </row>
    <row r="14" spans="1:5" x14ac:dyDescent="0.25">
      <c r="A14" s="24" t="s">
        <v>337</v>
      </c>
      <c r="B14" s="90">
        <v>3</v>
      </c>
      <c r="C14" s="90">
        <v>1</v>
      </c>
      <c r="D14" s="90">
        <v>8</v>
      </c>
      <c r="E14" s="90">
        <v>12</v>
      </c>
    </row>
    <row r="15" spans="1:5" x14ac:dyDescent="0.25">
      <c r="A15" s="24" t="s">
        <v>923</v>
      </c>
      <c r="B15" s="90">
        <v>91</v>
      </c>
      <c r="C15" s="90">
        <v>17</v>
      </c>
      <c r="D15" s="90">
        <v>103</v>
      </c>
      <c r="E15" s="90">
        <v>211</v>
      </c>
    </row>
    <row r="20" spans="1:1" x14ac:dyDescent="0.25">
      <c r="A20" s="53"/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7"/>
  <sheetViews>
    <sheetView topLeftCell="A9" workbookViewId="0">
      <selection activeCell="D4" sqref="D4:E37"/>
    </sheetView>
  </sheetViews>
  <sheetFormatPr defaultColWidth="8.85546875" defaultRowHeight="15" x14ac:dyDescent="0.25"/>
  <cols>
    <col min="4" max="4" width="18.140625" bestFit="1" customWidth="1"/>
  </cols>
  <sheetData>
    <row r="2" spans="2:7" x14ac:dyDescent="0.25">
      <c r="B2" s="5" t="s">
        <v>11</v>
      </c>
      <c r="G2" s="53"/>
    </row>
    <row r="4" spans="2:7" ht="15.75" thickBot="1" x14ac:dyDescent="0.3">
      <c r="B4" s="105" t="s">
        <v>12</v>
      </c>
      <c r="C4" s="105" t="s">
        <v>13</v>
      </c>
      <c r="D4" s="105" t="s">
        <v>14</v>
      </c>
      <c r="E4" s="105" t="s">
        <v>15</v>
      </c>
    </row>
    <row r="5" spans="2:7" ht="15.75" thickTop="1" x14ac:dyDescent="0.25">
      <c r="B5" s="106">
        <v>1</v>
      </c>
      <c r="C5" s="106" t="s">
        <v>16</v>
      </c>
      <c r="D5" s="106">
        <v>4</v>
      </c>
      <c r="E5" s="106">
        <v>150</v>
      </c>
    </row>
    <row r="6" spans="2:7" x14ac:dyDescent="0.25">
      <c r="B6" s="106">
        <v>2</v>
      </c>
      <c r="C6" s="106" t="s">
        <v>16</v>
      </c>
      <c r="D6" s="106">
        <v>10</v>
      </c>
      <c r="E6" s="106">
        <v>400</v>
      </c>
    </row>
    <row r="7" spans="2:7" x14ac:dyDescent="0.25">
      <c r="B7" s="106">
        <v>3</v>
      </c>
      <c r="C7" s="106" t="s">
        <v>17</v>
      </c>
      <c r="D7" s="106">
        <v>7</v>
      </c>
      <c r="E7" s="106">
        <v>120</v>
      </c>
    </row>
    <row r="8" spans="2:7" x14ac:dyDescent="0.25">
      <c r="B8" s="106">
        <v>4</v>
      </c>
      <c r="C8" s="106" t="s">
        <v>17</v>
      </c>
      <c r="D8" s="106">
        <v>15</v>
      </c>
      <c r="E8" s="106">
        <v>500</v>
      </c>
    </row>
    <row r="9" spans="2:7" x14ac:dyDescent="0.25">
      <c r="B9" s="106">
        <v>5</v>
      </c>
      <c r="C9" s="106" t="s">
        <v>16</v>
      </c>
      <c r="D9" s="106">
        <v>9</v>
      </c>
      <c r="E9" s="106">
        <v>260</v>
      </c>
    </row>
    <row r="10" spans="2:7" x14ac:dyDescent="0.25">
      <c r="B10" s="106">
        <v>6</v>
      </c>
      <c r="C10" s="106" t="s">
        <v>16</v>
      </c>
      <c r="D10" s="106">
        <v>5</v>
      </c>
      <c r="E10" s="106">
        <v>70</v>
      </c>
    </row>
    <row r="11" spans="2:7" x14ac:dyDescent="0.25">
      <c r="B11" s="106">
        <v>7</v>
      </c>
      <c r="C11" s="106" t="s">
        <v>16</v>
      </c>
      <c r="D11" s="106">
        <v>7</v>
      </c>
      <c r="E11" s="106">
        <v>90</v>
      </c>
    </row>
    <row r="12" spans="2:7" x14ac:dyDescent="0.25">
      <c r="B12" s="106">
        <v>8</v>
      </c>
      <c r="C12" s="106" t="s">
        <v>17</v>
      </c>
      <c r="D12" s="106">
        <v>5</v>
      </c>
      <c r="E12" s="106">
        <v>250</v>
      </c>
    </row>
    <row r="13" spans="2:7" x14ac:dyDescent="0.25">
      <c r="B13" s="106">
        <v>9</v>
      </c>
      <c r="C13" s="106" t="s">
        <v>16</v>
      </c>
      <c r="D13" s="106">
        <v>12</v>
      </c>
      <c r="E13" s="106">
        <v>110</v>
      </c>
    </row>
    <row r="14" spans="2:7" x14ac:dyDescent="0.25">
      <c r="B14" s="106">
        <v>10</v>
      </c>
      <c r="C14" s="106" t="s">
        <v>16</v>
      </c>
      <c r="D14" s="106">
        <v>2</v>
      </c>
      <c r="E14" s="106">
        <v>30</v>
      </c>
    </row>
    <row r="15" spans="2:7" x14ac:dyDescent="0.25">
      <c r="B15" s="106">
        <v>11</v>
      </c>
      <c r="C15" s="106" t="s">
        <v>16</v>
      </c>
      <c r="D15" s="106">
        <v>6</v>
      </c>
      <c r="E15" s="106">
        <v>80</v>
      </c>
    </row>
    <row r="16" spans="2:7" x14ac:dyDescent="0.25">
      <c r="B16" s="106">
        <v>12</v>
      </c>
      <c r="C16" s="106" t="s">
        <v>16</v>
      </c>
      <c r="D16" s="106">
        <v>2</v>
      </c>
      <c r="E16" s="106">
        <v>30</v>
      </c>
    </row>
    <row r="17" spans="2:5" x14ac:dyDescent="0.25">
      <c r="B17" s="106">
        <v>13</v>
      </c>
      <c r="C17" s="106" t="s">
        <v>17</v>
      </c>
      <c r="D17" s="106">
        <v>3</v>
      </c>
      <c r="E17" s="106">
        <v>200</v>
      </c>
    </row>
    <row r="18" spans="2:5" x14ac:dyDescent="0.25">
      <c r="B18" s="106">
        <v>14</v>
      </c>
      <c r="C18" s="106" t="s">
        <v>16</v>
      </c>
      <c r="D18" s="106">
        <v>6</v>
      </c>
      <c r="E18" s="106">
        <v>240</v>
      </c>
    </row>
    <row r="19" spans="2:5" x14ac:dyDescent="0.25">
      <c r="B19" s="106">
        <v>15</v>
      </c>
      <c r="C19" s="106" t="s">
        <v>17</v>
      </c>
      <c r="D19" s="106">
        <v>6</v>
      </c>
      <c r="E19" s="106">
        <v>150</v>
      </c>
    </row>
    <row r="20" spans="2:5" x14ac:dyDescent="0.25">
      <c r="B20" s="106">
        <v>16</v>
      </c>
      <c r="C20" s="106" t="s">
        <v>17</v>
      </c>
      <c r="D20" s="106">
        <v>4</v>
      </c>
      <c r="E20" s="106">
        <v>90</v>
      </c>
    </row>
    <row r="21" spans="2:5" x14ac:dyDescent="0.25">
      <c r="B21" s="106">
        <v>17</v>
      </c>
      <c r="C21" s="106" t="s">
        <v>16</v>
      </c>
      <c r="D21" s="106">
        <v>8</v>
      </c>
      <c r="E21" s="106">
        <v>340</v>
      </c>
    </row>
    <row r="22" spans="2:5" x14ac:dyDescent="0.25">
      <c r="B22" s="106">
        <v>18</v>
      </c>
      <c r="C22" s="106" t="s">
        <v>17</v>
      </c>
      <c r="D22" s="106">
        <v>10</v>
      </c>
      <c r="E22" s="106">
        <v>450</v>
      </c>
    </row>
    <row r="23" spans="2:5" x14ac:dyDescent="0.25">
      <c r="B23" s="106">
        <v>19</v>
      </c>
      <c r="C23" s="106" t="s">
        <v>16</v>
      </c>
      <c r="D23" s="106">
        <v>4</v>
      </c>
      <c r="E23" s="106">
        <v>50</v>
      </c>
    </row>
    <row r="24" spans="2:5" x14ac:dyDescent="0.25">
      <c r="B24" s="106">
        <v>20</v>
      </c>
      <c r="C24" s="106" t="s">
        <v>17</v>
      </c>
      <c r="D24" s="106">
        <v>4</v>
      </c>
      <c r="E24" s="106">
        <v>120</v>
      </c>
    </row>
    <row r="25" spans="2:5" x14ac:dyDescent="0.25">
      <c r="B25" s="106">
        <v>21</v>
      </c>
      <c r="C25" s="106" t="s">
        <v>17</v>
      </c>
      <c r="D25" s="106">
        <v>6</v>
      </c>
      <c r="E25" s="106">
        <v>180</v>
      </c>
    </row>
    <row r="26" spans="2:5" x14ac:dyDescent="0.25">
      <c r="B26" s="106">
        <v>22</v>
      </c>
      <c r="C26" s="106" t="s">
        <v>16</v>
      </c>
      <c r="D26" s="106">
        <v>4</v>
      </c>
      <c r="E26" s="106">
        <v>280</v>
      </c>
    </row>
    <row r="27" spans="2:5" x14ac:dyDescent="0.25">
      <c r="B27" s="106">
        <v>23</v>
      </c>
      <c r="C27" s="106" t="s">
        <v>16</v>
      </c>
      <c r="D27" s="106">
        <v>5</v>
      </c>
      <c r="E27" s="106">
        <v>60</v>
      </c>
    </row>
    <row r="28" spans="2:5" x14ac:dyDescent="0.25">
      <c r="B28" s="106">
        <v>24</v>
      </c>
      <c r="C28" s="106" t="s">
        <v>16</v>
      </c>
      <c r="D28" s="106">
        <v>9</v>
      </c>
      <c r="E28" s="106">
        <v>100</v>
      </c>
    </row>
    <row r="29" spans="2:5" x14ac:dyDescent="0.25">
      <c r="B29" s="106">
        <v>25</v>
      </c>
      <c r="C29" s="106" t="s">
        <v>16</v>
      </c>
      <c r="D29" s="106">
        <v>12</v>
      </c>
      <c r="E29" s="106">
        <v>380</v>
      </c>
    </row>
    <row r="30" spans="2:5" x14ac:dyDescent="0.25">
      <c r="B30" s="106">
        <v>26</v>
      </c>
      <c r="C30" s="106" t="s">
        <v>17</v>
      </c>
      <c r="D30" s="106">
        <v>8</v>
      </c>
      <c r="E30" s="106">
        <v>430</v>
      </c>
    </row>
    <row r="31" spans="2:5" x14ac:dyDescent="0.25">
      <c r="B31" s="106">
        <v>27</v>
      </c>
      <c r="C31" s="106" t="s">
        <v>16</v>
      </c>
      <c r="D31" s="106">
        <v>2</v>
      </c>
      <c r="E31" s="106">
        <v>80</v>
      </c>
    </row>
    <row r="32" spans="2:5" x14ac:dyDescent="0.25">
      <c r="B32" s="106">
        <v>28</v>
      </c>
      <c r="C32" s="106" t="s">
        <v>16</v>
      </c>
      <c r="D32" s="106">
        <v>7</v>
      </c>
      <c r="E32" s="106">
        <v>170</v>
      </c>
    </row>
    <row r="33" spans="2:5" x14ac:dyDescent="0.25">
      <c r="B33" s="106">
        <v>29</v>
      </c>
      <c r="C33" s="106" t="s">
        <v>17</v>
      </c>
      <c r="D33" s="106">
        <v>6</v>
      </c>
      <c r="E33" s="106">
        <v>90</v>
      </c>
    </row>
    <row r="34" spans="2:5" x14ac:dyDescent="0.25">
      <c r="B34" s="106">
        <v>30</v>
      </c>
      <c r="C34" s="106" t="s">
        <v>17</v>
      </c>
      <c r="D34" s="106">
        <v>4</v>
      </c>
      <c r="E34" s="106">
        <v>50</v>
      </c>
    </row>
    <row r="35" spans="2:5" x14ac:dyDescent="0.25">
      <c r="B35" s="106">
        <v>31</v>
      </c>
      <c r="C35" s="106" t="s">
        <v>16</v>
      </c>
      <c r="D35" s="106">
        <v>2</v>
      </c>
      <c r="E35" s="106">
        <v>50</v>
      </c>
    </row>
    <row r="36" spans="2:5" x14ac:dyDescent="0.25">
      <c r="B36" s="106">
        <v>32</v>
      </c>
      <c r="C36" s="106" t="s">
        <v>17</v>
      </c>
      <c r="D36" s="106">
        <v>5</v>
      </c>
      <c r="E36" s="106">
        <v>70</v>
      </c>
    </row>
    <row r="37" spans="2:5" x14ac:dyDescent="0.25">
      <c r="B37" s="106">
        <v>33</v>
      </c>
      <c r="C37" s="106" t="s">
        <v>16</v>
      </c>
      <c r="D37" s="106">
        <v>7</v>
      </c>
      <c r="E37" s="106">
        <v>170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76"/>
  <sheetViews>
    <sheetView topLeftCell="A4" workbookViewId="0">
      <selection activeCell="O17" sqref="O17"/>
    </sheetView>
  </sheetViews>
  <sheetFormatPr defaultColWidth="8.85546875" defaultRowHeight="15" x14ac:dyDescent="0.25"/>
  <cols>
    <col min="8" max="8" width="14.85546875" customWidth="1"/>
    <col min="9" max="13" width="12.7109375" customWidth="1"/>
    <col min="14" max="14" width="14.85546875" customWidth="1"/>
    <col min="15" max="15" width="24.42578125" customWidth="1"/>
    <col min="16" max="16" width="14.85546875" customWidth="1"/>
    <col min="17" max="17" width="29.7109375" customWidth="1"/>
    <col min="18" max="18" width="19.85546875" customWidth="1"/>
    <col min="19" max="480" width="9" customWidth="1"/>
    <col min="481" max="481" width="12" bestFit="1" customWidth="1"/>
  </cols>
  <sheetData>
    <row r="2" spans="2:13" x14ac:dyDescent="0.25">
      <c r="B2" s="5" t="s">
        <v>291</v>
      </c>
      <c r="D2" s="24"/>
    </row>
    <row r="3" spans="2:13" x14ac:dyDescent="0.25">
      <c r="D3" s="24"/>
    </row>
    <row r="4" spans="2:13" ht="15.75" thickBot="1" x14ac:dyDescent="0.3">
      <c r="B4" s="105" t="s">
        <v>292</v>
      </c>
      <c r="C4" s="105" t="s">
        <v>19</v>
      </c>
      <c r="D4" s="124" t="s">
        <v>294</v>
      </c>
      <c r="E4" s="105" t="s">
        <v>296</v>
      </c>
      <c r="F4" s="105" t="s">
        <v>297</v>
      </c>
      <c r="H4" s="66" t="s">
        <v>961</v>
      </c>
      <c r="I4" s="66" t="s">
        <v>953</v>
      </c>
    </row>
    <row r="5" spans="2:13" ht="15.75" thickTop="1" x14ac:dyDescent="0.25">
      <c r="B5" s="76">
        <v>10001</v>
      </c>
      <c r="C5" s="76" t="s">
        <v>299</v>
      </c>
      <c r="D5" s="126">
        <v>93816545</v>
      </c>
      <c r="E5" s="152">
        <v>20.190000000000001</v>
      </c>
      <c r="F5" s="76" t="s">
        <v>302</v>
      </c>
      <c r="H5" s="66" t="s">
        <v>922</v>
      </c>
      <c r="I5" t="s">
        <v>299</v>
      </c>
      <c r="J5" t="s">
        <v>305</v>
      </c>
      <c r="K5" t="s">
        <v>23</v>
      </c>
      <c r="L5" t="s">
        <v>303</v>
      </c>
      <c r="M5" t="s">
        <v>923</v>
      </c>
    </row>
    <row r="6" spans="2:13" x14ac:dyDescent="0.25">
      <c r="B6" s="76">
        <v>10002</v>
      </c>
      <c r="C6" s="76" t="s">
        <v>303</v>
      </c>
      <c r="D6" s="126">
        <v>74083490</v>
      </c>
      <c r="E6" s="152">
        <v>17.850000000000001</v>
      </c>
      <c r="F6" s="76" t="s">
        <v>302</v>
      </c>
      <c r="H6" s="24" t="s">
        <v>307</v>
      </c>
      <c r="I6" s="90">
        <v>56</v>
      </c>
      <c r="J6" s="90">
        <v>43</v>
      </c>
      <c r="K6" s="90">
        <v>62</v>
      </c>
      <c r="L6" s="90">
        <v>100</v>
      </c>
      <c r="M6" s="90">
        <v>261</v>
      </c>
    </row>
    <row r="7" spans="2:13" x14ac:dyDescent="0.25">
      <c r="B7" s="76">
        <v>10003</v>
      </c>
      <c r="C7" s="76" t="s">
        <v>305</v>
      </c>
      <c r="D7" s="126">
        <v>64942368</v>
      </c>
      <c r="E7" s="152">
        <v>23.98</v>
      </c>
      <c r="F7" s="76" t="s">
        <v>302</v>
      </c>
      <c r="H7" s="24" t="s">
        <v>302</v>
      </c>
      <c r="I7" s="90">
        <v>42</v>
      </c>
      <c r="J7" s="90">
        <v>42</v>
      </c>
      <c r="K7" s="90">
        <v>37</v>
      </c>
      <c r="L7" s="90">
        <v>90</v>
      </c>
      <c r="M7" s="90">
        <v>211</v>
      </c>
    </row>
    <row r="8" spans="2:13" x14ac:dyDescent="0.25">
      <c r="B8" s="76">
        <v>10004</v>
      </c>
      <c r="C8" s="76" t="s">
        <v>303</v>
      </c>
      <c r="D8" s="126">
        <v>70560957</v>
      </c>
      <c r="E8" s="152">
        <v>23.51</v>
      </c>
      <c r="F8" s="76" t="s">
        <v>307</v>
      </c>
      <c r="H8" s="24" t="s">
        <v>923</v>
      </c>
      <c r="I8" s="90">
        <v>98</v>
      </c>
      <c r="J8" s="90">
        <v>85</v>
      </c>
      <c r="K8" s="90">
        <v>99</v>
      </c>
      <c r="L8" s="90">
        <v>190</v>
      </c>
      <c r="M8" s="90">
        <v>472</v>
      </c>
    </row>
    <row r="9" spans="2:13" x14ac:dyDescent="0.25">
      <c r="B9" s="76">
        <v>10005</v>
      </c>
      <c r="C9" s="76" t="s">
        <v>23</v>
      </c>
      <c r="D9" s="126">
        <v>35208817</v>
      </c>
      <c r="E9" s="152">
        <v>15.33</v>
      </c>
      <c r="F9" s="76" t="s">
        <v>307</v>
      </c>
    </row>
    <row r="10" spans="2:13" x14ac:dyDescent="0.25">
      <c r="B10" s="76">
        <v>10006</v>
      </c>
      <c r="C10" s="76" t="s">
        <v>303</v>
      </c>
      <c r="D10" s="126">
        <v>20978903</v>
      </c>
      <c r="E10" s="152">
        <v>17.3</v>
      </c>
      <c r="F10" s="76" t="s">
        <v>302</v>
      </c>
    </row>
    <row r="11" spans="2:13" x14ac:dyDescent="0.25">
      <c r="B11" s="76">
        <v>10007</v>
      </c>
      <c r="C11" s="76" t="s">
        <v>299</v>
      </c>
      <c r="D11" s="126">
        <v>80103311</v>
      </c>
      <c r="E11" s="152">
        <v>177.72</v>
      </c>
      <c r="F11" s="76" t="s">
        <v>307</v>
      </c>
    </row>
    <row r="12" spans="2:13" x14ac:dyDescent="0.25">
      <c r="B12" s="76">
        <v>10008</v>
      </c>
      <c r="C12" s="76" t="s">
        <v>303</v>
      </c>
      <c r="D12" s="126">
        <v>14132683</v>
      </c>
      <c r="E12" s="152">
        <v>21.76</v>
      </c>
      <c r="F12" s="76" t="s">
        <v>307</v>
      </c>
    </row>
    <row r="13" spans="2:13" x14ac:dyDescent="0.25">
      <c r="B13" s="76">
        <v>10009</v>
      </c>
      <c r="C13" s="76" t="s">
        <v>303</v>
      </c>
      <c r="D13" s="126">
        <v>40128225</v>
      </c>
      <c r="E13" s="152">
        <v>15.92</v>
      </c>
      <c r="F13" s="76" t="s">
        <v>302</v>
      </c>
      <c r="I13" s="66" t="s">
        <v>953</v>
      </c>
    </row>
    <row r="14" spans="2:13" x14ac:dyDescent="0.25">
      <c r="B14" s="76">
        <v>10010</v>
      </c>
      <c r="C14" s="76" t="s">
        <v>23</v>
      </c>
      <c r="D14" s="126">
        <v>49073721</v>
      </c>
      <c r="E14" s="152">
        <v>23.39</v>
      </c>
      <c r="F14" s="76" t="s">
        <v>302</v>
      </c>
      <c r="I14" t="s">
        <v>299</v>
      </c>
      <c r="J14" t="s">
        <v>305</v>
      </c>
      <c r="K14" t="s">
        <v>23</v>
      </c>
      <c r="L14" t="s">
        <v>303</v>
      </c>
      <c r="M14" t="s">
        <v>923</v>
      </c>
    </row>
    <row r="15" spans="2:13" x14ac:dyDescent="0.25">
      <c r="B15" s="76">
        <v>10011</v>
      </c>
      <c r="C15" s="76" t="s">
        <v>23</v>
      </c>
      <c r="D15" s="126">
        <v>57398827</v>
      </c>
      <c r="E15" s="152">
        <v>24.45</v>
      </c>
      <c r="F15" s="76" t="s">
        <v>307</v>
      </c>
      <c r="H15" t="s">
        <v>960</v>
      </c>
      <c r="I15" s="22">
        <v>4170.4400000000005</v>
      </c>
      <c r="J15" s="22">
        <v>2849.2400000000007</v>
      </c>
      <c r="K15" s="22">
        <v>4422.1099999999988</v>
      </c>
      <c r="L15" s="22">
        <v>7412.63</v>
      </c>
      <c r="M15" s="22">
        <v>18854.420000000002</v>
      </c>
    </row>
    <row r="16" spans="2:13" x14ac:dyDescent="0.25">
      <c r="B16" s="76">
        <v>10012</v>
      </c>
      <c r="C16" s="76" t="s">
        <v>299</v>
      </c>
      <c r="D16" s="126">
        <v>34400661</v>
      </c>
      <c r="E16" s="152">
        <v>20.39</v>
      </c>
      <c r="F16" s="76" t="s">
        <v>307</v>
      </c>
    </row>
    <row r="17" spans="2:13" x14ac:dyDescent="0.25">
      <c r="B17" s="76">
        <v>10013</v>
      </c>
      <c r="C17" s="76" t="s">
        <v>305</v>
      </c>
      <c r="D17" s="126">
        <v>54242587</v>
      </c>
      <c r="E17" s="152">
        <v>19.54</v>
      </c>
      <c r="F17" s="76" t="s">
        <v>302</v>
      </c>
    </row>
    <row r="18" spans="2:13" x14ac:dyDescent="0.25">
      <c r="B18" s="76">
        <v>10014</v>
      </c>
      <c r="C18" s="76" t="s">
        <v>299</v>
      </c>
      <c r="D18" s="126">
        <v>62597750</v>
      </c>
      <c r="E18" s="152">
        <v>151.66999999999999</v>
      </c>
      <c r="F18" s="76" t="s">
        <v>307</v>
      </c>
    </row>
    <row r="19" spans="2:13" x14ac:dyDescent="0.25">
      <c r="B19" s="76">
        <v>10015</v>
      </c>
      <c r="C19" s="76" t="s">
        <v>303</v>
      </c>
      <c r="D19" s="126">
        <v>51555882</v>
      </c>
      <c r="E19" s="152">
        <v>21.01</v>
      </c>
      <c r="F19" s="76" t="s">
        <v>302</v>
      </c>
    </row>
    <row r="20" spans="2:13" x14ac:dyDescent="0.25">
      <c r="B20" s="76">
        <v>10016</v>
      </c>
      <c r="C20" s="76" t="s">
        <v>303</v>
      </c>
      <c r="D20" s="126">
        <v>54332964</v>
      </c>
      <c r="E20" s="152">
        <v>22.91</v>
      </c>
      <c r="F20" s="76" t="s">
        <v>302</v>
      </c>
      <c r="H20" s="66" t="s">
        <v>960</v>
      </c>
      <c r="I20" s="66" t="s">
        <v>953</v>
      </c>
    </row>
    <row r="21" spans="2:13" x14ac:dyDescent="0.25">
      <c r="B21" s="76">
        <v>10017</v>
      </c>
      <c r="C21" s="76" t="s">
        <v>303</v>
      </c>
      <c r="D21" s="126">
        <v>26623353</v>
      </c>
      <c r="E21" s="152">
        <v>19.510000000000002</v>
      </c>
      <c r="F21" s="76" t="s">
        <v>307</v>
      </c>
      <c r="H21" s="66" t="s">
        <v>922</v>
      </c>
      <c r="I21" t="s">
        <v>299</v>
      </c>
      <c r="J21" t="s">
        <v>305</v>
      </c>
      <c r="K21" t="s">
        <v>23</v>
      </c>
      <c r="L21" t="s">
        <v>303</v>
      </c>
      <c r="M21" t="s">
        <v>923</v>
      </c>
    </row>
    <row r="22" spans="2:13" x14ac:dyDescent="0.25">
      <c r="B22" s="76">
        <v>10018</v>
      </c>
      <c r="C22" s="76" t="s">
        <v>303</v>
      </c>
      <c r="D22" s="126">
        <v>78594431</v>
      </c>
      <c r="E22" s="152">
        <v>20.16</v>
      </c>
      <c r="F22" s="76" t="s">
        <v>307</v>
      </c>
      <c r="H22" s="24" t="s">
        <v>307</v>
      </c>
      <c r="I22" s="22">
        <v>3364.34</v>
      </c>
      <c r="J22" s="22">
        <v>2009.2700000000002</v>
      </c>
      <c r="K22" s="22">
        <v>3683.2599999999989</v>
      </c>
      <c r="L22" s="22">
        <v>5615.4000000000033</v>
      </c>
      <c r="M22" s="22">
        <v>14672.270000000002</v>
      </c>
    </row>
    <row r="23" spans="2:13" x14ac:dyDescent="0.25">
      <c r="B23" s="76">
        <v>10019</v>
      </c>
      <c r="C23" s="76" t="s">
        <v>303</v>
      </c>
      <c r="D23" s="126">
        <v>89385348</v>
      </c>
      <c r="E23" s="152">
        <v>17.53</v>
      </c>
      <c r="F23" s="76" t="s">
        <v>302</v>
      </c>
      <c r="H23" s="24" t="s">
        <v>302</v>
      </c>
      <c r="I23" s="22">
        <v>806.1</v>
      </c>
      <c r="J23" s="22">
        <v>839.97</v>
      </c>
      <c r="K23" s="22">
        <v>738.85000000000014</v>
      </c>
      <c r="L23" s="22">
        <v>1797.2299999999998</v>
      </c>
      <c r="M23" s="22">
        <v>4182.1499999999996</v>
      </c>
    </row>
    <row r="24" spans="2:13" x14ac:dyDescent="0.25">
      <c r="B24" s="76">
        <v>10020</v>
      </c>
      <c r="C24" s="76" t="s">
        <v>303</v>
      </c>
      <c r="D24" s="126">
        <v>69868417</v>
      </c>
      <c r="E24" s="152">
        <v>17.739999999999998</v>
      </c>
      <c r="F24" s="76" t="s">
        <v>302</v>
      </c>
      <c r="H24" s="24" t="s">
        <v>923</v>
      </c>
      <c r="I24" s="22">
        <v>4170.4400000000005</v>
      </c>
      <c r="J24" s="22">
        <v>2849.2400000000002</v>
      </c>
      <c r="K24" s="22">
        <v>4422.1099999999988</v>
      </c>
      <c r="L24" s="22">
        <v>7412.6300000000028</v>
      </c>
      <c r="M24" s="22">
        <v>18854.420000000002</v>
      </c>
    </row>
    <row r="25" spans="2:13" x14ac:dyDescent="0.25">
      <c r="B25" s="76">
        <v>10021</v>
      </c>
      <c r="C25" s="76" t="s">
        <v>305</v>
      </c>
      <c r="D25" s="126">
        <v>59660276</v>
      </c>
      <c r="E25" s="152">
        <v>17.16</v>
      </c>
      <c r="F25" s="76" t="s">
        <v>307</v>
      </c>
    </row>
    <row r="26" spans="2:13" x14ac:dyDescent="0.25">
      <c r="B26" s="76">
        <v>10022</v>
      </c>
      <c r="C26" s="76" t="s">
        <v>303</v>
      </c>
      <c r="D26" s="126">
        <v>25456590</v>
      </c>
      <c r="E26" s="152">
        <v>205.58</v>
      </c>
      <c r="F26" s="76" t="s">
        <v>307</v>
      </c>
    </row>
    <row r="27" spans="2:13" x14ac:dyDescent="0.25">
      <c r="B27" s="76">
        <v>10023</v>
      </c>
      <c r="C27" s="76" t="s">
        <v>23</v>
      </c>
      <c r="D27" s="126">
        <v>93283893</v>
      </c>
      <c r="E27" s="152">
        <v>18.12</v>
      </c>
      <c r="F27" s="76" t="s">
        <v>307</v>
      </c>
    </row>
    <row r="28" spans="2:13" x14ac:dyDescent="0.25">
      <c r="B28" s="76">
        <v>10024</v>
      </c>
      <c r="C28" s="76" t="s">
        <v>303</v>
      </c>
      <c r="D28" s="126">
        <v>45991123</v>
      </c>
      <c r="E28" s="152">
        <v>20.04</v>
      </c>
      <c r="F28" s="76" t="s">
        <v>302</v>
      </c>
    </row>
    <row r="29" spans="2:13" x14ac:dyDescent="0.25">
      <c r="B29" s="76">
        <v>10025</v>
      </c>
      <c r="C29" s="76" t="s">
        <v>303</v>
      </c>
      <c r="D29" s="126">
        <v>79121745</v>
      </c>
      <c r="E29" s="152">
        <v>23.21</v>
      </c>
      <c r="F29" s="76" t="s">
        <v>302</v>
      </c>
    </row>
    <row r="30" spans="2:13" x14ac:dyDescent="0.25">
      <c r="B30" s="76">
        <v>10026</v>
      </c>
      <c r="C30" s="76" t="s">
        <v>303</v>
      </c>
      <c r="D30" s="126">
        <v>80685117</v>
      </c>
      <c r="E30" s="152">
        <v>22.79</v>
      </c>
      <c r="F30" s="76" t="s">
        <v>302</v>
      </c>
    </row>
    <row r="31" spans="2:13" x14ac:dyDescent="0.25">
      <c r="B31" s="76">
        <v>10027</v>
      </c>
      <c r="C31" s="76" t="s">
        <v>303</v>
      </c>
      <c r="D31" s="126">
        <v>56686474</v>
      </c>
      <c r="E31" s="152">
        <v>16.91</v>
      </c>
      <c r="F31" s="76" t="s">
        <v>302</v>
      </c>
    </row>
    <row r="32" spans="2:13" x14ac:dyDescent="0.25">
      <c r="B32" s="76">
        <v>10028</v>
      </c>
      <c r="C32" s="76" t="s">
        <v>23</v>
      </c>
      <c r="D32" s="126">
        <v>25270813</v>
      </c>
      <c r="E32" s="152">
        <v>20.22</v>
      </c>
      <c r="F32" s="76" t="s">
        <v>307</v>
      </c>
    </row>
    <row r="33" spans="2:6" x14ac:dyDescent="0.25">
      <c r="B33" s="76">
        <v>10029</v>
      </c>
      <c r="C33" s="76" t="s">
        <v>299</v>
      </c>
      <c r="D33" s="126">
        <v>59736137</v>
      </c>
      <c r="E33" s="152">
        <v>18.36</v>
      </c>
      <c r="F33" s="76" t="s">
        <v>302</v>
      </c>
    </row>
    <row r="34" spans="2:6" x14ac:dyDescent="0.25">
      <c r="B34" s="76">
        <v>10030</v>
      </c>
      <c r="C34" s="76" t="s">
        <v>303</v>
      </c>
      <c r="D34" s="126">
        <v>79615191</v>
      </c>
      <c r="E34" s="152">
        <v>206.8</v>
      </c>
      <c r="F34" s="76" t="s">
        <v>307</v>
      </c>
    </row>
    <row r="35" spans="2:6" x14ac:dyDescent="0.25">
      <c r="B35" s="76">
        <v>10031</v>
      </c>
      <c r="C35" s="76" t="s">
        <v>305</v>
      </c>
      <c r="D35" s="126">
        <v>55365094</v>
      </c>
      <c r="E35" s="152">
        <v>17.95</v>
      </c>
      <c r="F35" s="76" t="s">
        <v>302</v>
      </c>
    </row>
    <row r="36" spans="2:6" x14ac:dyDescent="0.25">
      <c r="B36" s="76">
        <v>10032</v>
      </c>
      <c r="C36" s="76" t="s">
        <v>299</v>
      </c>
      <c r="D36" s="126">
        <v>79118930</v>
      </c>
      <c r="E36" s="152">
        <v>18.29</v>
      </c>
      <c r="F36" s="76" t="s">
        <v>307</v>
      </c>
    </row>
    <row r="37" spans="2:6" x14ac:dyDescent="0.25">
      <c r="B37" s="76">
        <v>10033</v>
      </c>
      <c r="C37" s="76" t="s">
        <v>23</v>
      </c>
      <c r="D37" s="126">
        <v>84470584</v>
      </c>
      <c r="E37" s="152">
        <v>18.55</v>
      </c>
      <c r="F37" s="76" t="s">
        <v>307</v>
      </c>
    </row>
    <row r="38" spans="2:6" x14ac:dyDescent="0.25">
      <c r="B38" s="76">
        <v>10034</v>
      </c>
      <c r="C38" s="76" t="s">
        <v>303</v>
      </c>
      <c r="D38" s="126">
        <v>71097636</v>
      </c>
      <c r="E38" s="152">
        <v>18.82</v>
      </c>
      <c r="F38" s="76" t="s">
        <v>307</v>
      </c>
    </row>
    <row r="39" spans="2:6" x14ac:dyDescent="0.25">
      <c r="B39" s="76">
        <v>10035</v>
      </c>
      <c r="C39" s="76" t="s">
        <v>303</v>
      </c>
      <c r="D39" s="126">
        <v>73290219</v>
      </c>
      <c r="E39" s="152">
        <v>16.350000000000001</v>
      </c>
      <c r="F39" s="76" t="s">
        <v>307</v>
      </c>
    </row>
    <row r="40" spans="2:6" x14ac:dyDescent="0.25">
      <c r="B40" s="76">
        <v>10036</v>
      </c>
      <c r="C40" s="76" t="s">
        <v>299</v>
      </c>
      <c r="D40" s="126">
        <v>92093991</v>
      </c>
      <c r="E40" s="152">
        <v>16.3</v>
      </c>
      <c r="F40" s="76" t="s">
        <v>302</v>
      </c>
    </row>
    <row r="41" spans="2:6" x14ac:dyDescent="0.25">
      <c r="B41" s="76">
        <v>10037</v>
      </c>
      <c r="C41" s="76" t="s">
        <v>23</v>
      </c>
      <c r="D41" s="126">
        <v>11165609</v>
      </c>
      <c r="E41" s="153">
        <v>217</v>
      </c>
      <c r="F41" s="76" t="s">
        <v>307</v>
      </c>
    </row>
    <row r="42" spans="2:6" x14ac:dyDescent="0.25">
      <c r="B42" s="76">
        <v>10038</v>
      </c>
      <c r="C42" s="76" t="s">
        <v>299</v>
      </c>
      <c r="D42" s="126">
        <v>79944825</v>
      </c>
      <c r="E42" s="152">
        <v>16.149999999999999</v>
      </c>
      <c r="F42" s="76" t="s">
        <v>302</v>
      </c>
    </row>
    <row r="43" spans="2:6" x14ac:dyDescent="0.25">
      <c r="B43" s="76">
        <v>10039</v>
      </c>
      <c r="C43" s="76" t="s">
        <v>305</v>
      </c>
      <c r="D43" s="126">
        <v>59537977</v>
      </c>
      <c r="E43" s="152">
        <v>18.78</v>
      </c>
      <c r="F43" s="76" t="s">
        <v>302</v>
      </c>
    </row>
    <row r="44" spans="2:6" x14ac:dyDescent="0.25">
      <c r="B44" s="76">
        <v>10040</v>
      </c>
      <c r="C44" s="76" t="s">
        <v>23</v>
      </c>
      <c r="D44" s="126">
        <v>37870882</v>
      </c>
      <c r="E44" s="152">
        <v>150.99</v>
      </c>
      <c r="F44" s="76" t="s">
        <v>307</v>
      </c>
    </row>
    <row r="45" spans="2:6" x14ac:dyDescent="0.25">
      <c r="B45" s="76">
        <v>10041</v>
      </c>
      <c r="C45" s="76" t="s">
        <v>303</v>
      </c>
      <c r="D45" s="126">
        <v>59747081</v>
      </c>
      <c r="E45" s="152">
        <v>21.39</v>
      </c>
      <c r="F45" s="76" t="s">
        <v>302</v>
      </c>
    </row>
    <row r="46" spans="2:6" x14ac:dyDescent="0.25">
      <c r="B46" s="76">
        <v>10042</v>
      </c>
      <c r="C46" s="76" t="s">
        <v>303</v>
      </c>
      <c r="D46" s="126">
        <v>33511221</v>
      </c>
      <c r="E46" s="152">
        <v>16.600000000000001</v>
      </c>
      <c r="F46" s="76" t="s">
        <v>302</v>
      </c>
    </row>
    <row r="47" spans="2:6" x14ac:dyDescent="0.25">
      <c r="B47" s="76">
        <v>10043</v>
      </c>
      <c r="C47" s="76" t="s">
        <v>23</v>
      </c>
      <c r="D47" s="126">
        <v>69676186</v>
      </c>
      <c r="E47" s="152">
        <v>23.81</v>
      </c>
      <c r="F47" s="76" t="s">
        <v>307</v>
      </c>
    </row>
    <row r="48" spans="2:6" x14ac:dyDescent="0.25">
      <c r="B48" s="76">
        <v>10044</v>
      </c>
      <c r="C48" s="76" t="s">
        <v>23</v>
      </c>
      <c r="D48" s="126">
        <v>72150231</v>
      </c>
      <c r="E48" s="152">
        <v>15.87</v>
      </c>
      <c r="F48" s="76" t="s">
        <v>307</v>
      </c>
    </row>
    <row r="49" spans="2:6" x14ac:dyDescent="0.25">
      <c r="B49" s="76">
        <v>10045</v>
      </c>
      <c r="C49" s="76" t="s">
        <v>303</v>
      </c>
      <c r="D49" s="126">
        <v>64874923</v>
      </c>
      <c r="E49" s="152">
        <v>20.82</v>
      </c>
      <c r="F49" s="76" t="s">
        <v>302</v>
      </c>
    </row>
    <row r="50" spans="2:6" x14ac:dyDescent="0.25">
      <c r="B50" s="76">
        <v>10046</v>
      </c>
      <c r="C50" s="76" t="s">
        <v>23</v>
      </c>
      <c r="D50" s="126">
        <v>79755506</v>
      </c>
      <c r="E50" s="152">
        <v>21.15</v>
      </c>
      <c r="F50" s="76" t="s">
        <v>307</v>
      </c>
    </row>
    <row r="51" spans="2:6" x14ac:dyDescent="0.25">
      <c r="B51" s="76">
        <v>10047</v>
      </c>
      <c r="C51" s="76" t="s">
        <v>23</v>
      </c>
      <c r="D51" s="126">
        <v>43322747</v>
      </c>
      <c r="E51" s="152">
        <v>19.66</v>
      </c>
      <c r="F51" s="76" t="s">
        <v>302</v>
      </c>
    </row>
    <row r="52" spans="2:6" x14ac:dyDescent="0.25">
      <c r="B52" s="76">
        <v>10048</v>
      </c>
      <c r="C52" s="76" t="s">
        <v>303</v>
      </c>
      <c r="D52" s="126">
        <v>57979095</v>
      </c>
      <c r="E52" s="152">
        <v>21.02</v>
      </c>
      <c r="F52" s="76" t="s">
        <v>302</v>
      </c>
    </row>
    <row r="53" spans="2:6" x14ac:dyDescent="0.25">
      <c r="B53" s="76">
        <v>10049</v>
      </c>
      <c r="C53" s="76" t="s">
        <v>303</v>
      </c>
      <c r="D53" s="126">
        <v>96485037</v>
      </c>
      <c r="E53" s="152">
        <v>23.13</v>
      </c>
      <c r="F53" s="76" t="s">
        <v>302</v>
      </c>
    </row>
    <row r="54" spans="2:6" x14ac:dyDescent="0.25">
      <c r="B54" s="76">
        <v>10050</v>
      </c>
      <c r="C54" s="76" t="s">
        <v>303</v>
      </c>
      <c r="D54" s="126">
        <v>85636284</v>
      </c>
      <c r="E54" s="152">
        <v>15.17</v>
      </c>
      <c r="F54" s="76" t="s">
        <v>302</v>
      </c>
    </row>
    <row r="55" spans="2:6" x14ac:dyDescent="0.25">
      <c r="B55" s="76">
        <v>10051</v>
      </c>
      <c r="C55" s="76" t="s">
        <v>299</v>
      </c>
      <c r="D55" s="126">
        <v>42519148</v>
      </c>
      <c r="E55" s="152">
        <v>209.51</v>
      </c>
      <c r="F55" s="76" t="s">
        <v>307</v>
      </c>
    </row>
    <row r="56" spans="2:6" x14ac:dyDescent="0.25">
      <c r="B56" s="76">
        <v>10052</v>
      </c>
      <c r="C56" s="76" t="s">
        <v>303</v>
      </c>
      <c r="D56" s="126">
        <v>59845178</v>
      </c>
      <c r="E56" s="152">
        <v>16.03</v>
      </c>
      <c r="F56" s="76" t="s">
        <v>307</v>
      </c>
    </row>
    <row r="57" spans="2:6" x14ac:dyDescent="0.25">
      <c r="B57" s="76">
        <v>10053</v>
      </c>
      <c r="C57" s="76" t="s">
        <v>305</v>
      </c>
      <c r="D57" s="126">
        <v>47961093</v>
      </c>
      <c r="E57" s="152">
        <v>16.170000000000002</v>
      </c>
      <c r="F57" s="76" t="s">
        <v>302</v>
      </c>
    </row>
    <row r="58" spans="2:6" x14ac:dyDescent="0.25">
      <c r="B58" s="76">
        <v>10054</v>
      </c>
      <c r="C58" s="76" t="s">
        <v>299</v>
      </c>
      <c r="D58" s="126">
        <v>32857450</v>
      </c>
      <c r="E58" s="152">
        <v>18.37</v>
      </c>
      <c r="F58" s="76" t="s">
        <v>302</v>
      </c>
    </row>
    <row r="59" spans="2:6" x14ac:dyDescent="0.25">
      <c r="B59" s="76">
        <v>10055</v>
      </c>
      <c r="C59" s="76" t="s">
        <v>299</v>
      </c>
      <c r="D59" s="126">
        <v>23437096</v>
      </c>
      <c r="E59" s="152">
        <v>15.96</v>
      </c>
      <c r="F59" s="76" t="s">
        <v>307</v>
      </c>
    </row>
    <row r="60" spans="2:6" x14ac:dyDescent="0.25">
      <c r="B60" s="76">
        <v>10056</v>
      </c>
      <c r="C60" s="76" t="s">
        <v>305</v>
      </c>
      <c r="D60" s="126">
        <v>23846199</v>
      </c>
      <c r="E60" s="152">
        <v>19.29</v>
      </c>
      <c r="F60" s="76" t="s">
        <v>307</v>
      </c>
    </row>
    <row r="61" spans="2:6" x14ac:dyDescent="0.25">
      <c r="B61" s="76">
        <v>10057</v>
      </c>
      <c r="C61" s="76" t="s">
        <v>303</v>
      </c>
      <c r="D61" s="126">
        <v>15630914</v>
      </c>
      <c r="E61" s="152">
        <v>16.489999999999998</v>
      </c>
      <c r="F61" s="76" t="s">
        <v>302</v>
      </c>
    </row>
    <row r="62" spans="2:6" x14ac:dyDescent="0.25">
      <c r="B62" s="76">
        <v>10058</v>
      </c>
      <c r="C62" s="76" t="s">
        <v>299</v>
      </c>
      <c r="D62" s="126">
        <v>64471213</v>
      </c>
      <c r="E62" s="152">
        <v>18.12</v>
      </c>
      <c r="F62" s="76" t="s">
        <v>307</v>
      </c>
    </row>
    <row r="63" spans="2:6" x14ac:dyDescent="0.25">
      <c r="B63" s="76">
        <v>10059</v>
      </c>
      <c r="C63" s="76" t="s">
        <v>299</v>
      </c>
      <c r="D63" s="126">
        <v>70288635</v>
      </c>
      <c r="E63" s="152">
        <v>18.22</v>
      </c>
      <c r="F63" s="76" t="s">
        <v>302</v>
      </c>
    </row>
    <row r="64" spans="2:6" x14ac:dyDescent="0.25">
      <c r="B64" s="76">
        <v>10060</v>
      </c>
      <c r="C64" s="76" t="s">
        <v>299</v>
      </c>
      <c r="D64" s="126">
        <v>46067931</v>
      </c>
      <c r="E64" s="152">
        <v>18.32</v>
      </c>
      <c r="F64" s="76" t="s">
        <v>307</v>
      </c>
    </row>
    <row r="65" spans="2:6" x14ac:dyDescent="0.25">
      <c r="B65" s="76">
        <v>10061</v>
      </c>
      <c r="C65" s="76" t="s">
        <v>303</v>
      </c>
      <c r="D65" s="126">
        <v>73400603</v>
      </c>
      <c r="E65" s="152">
        <v>23.77</v>
      </c>
      <c r="F65" s="76" t="s">
        <v>302</v>
      </c>
    </row>
    <row r="66" spans="2:6" x14ac:dyDescent="0.25">
      <c r="B66" s="76">
        <v>10062</v>
      </c>
      <c r="C66" s="76" t="s">
        <v>299</v>
      </c>
      <c r="D66" s="126">
        <v>31794035</v>
      </c>
      <c r="E66" s="152">
        <v>24.35</v>
      </c>
      <c r="F66" s="76" t="s">
        <v>307</v>
      </c>
    </row>
    <row r="67" spans="2:6" x14ac:dyDescent="0.25">
      <c r="B67" s="76">
        <v>10063</v>
      </c>
      <c r="C67" s="76" t="s">
        <v>23</v>
      </c>
      <c r="D67" s="126">
        <v>72954240</v>
      </c>
      <c r="E67" s="152">
        <v>20.13</v>
      </c>
      <c r="F67" s="76" t="s">
        <v>302</v>
      </c>
    </row>
    <row r="68" spans="2:6" x14ac:dyDescent="0.25">
      <c r="B68" s="76">
        <v>10064</v>
      </c>
      <c r="C68" s="76" t="s">
        <v>305</v>
      </c>
      <c r="D68" s="126">
        <v>12364851</v>
      </c>
      <c r="E68" s="152">
        <v>20.77</v>
      </c>
      <c r="F68" s="76" t="s">
        <v>302</v>
      </c>
    </row>
    <row r="69" spans="2:6" x14ac:dyDescent="0.25">
      <c r="B69" s="76">
        <v>10065</v>
      </c>
      <c r="C69" s="76" t="s">
        <v>305</v>
      </c>
      <c r="D69" s="126">
        <v>19974213</v>
      </c>
      <c r="E69" s="152">
        <v>16.98</v>
      </c>
      <c r="F69" s="76" t="s">
        <v>302</v>
      </c>
    </row>
    <row r="70" spans="2:6" x14ac:dyDescent="0.25">
      <c r="B70" s="76">
        <v>10066</v>
      </c>
      <c r="C70" s="76" t="s">
        <v>299</v>
      </c>
      <c r="D70" s="126">
        <v>68753569</v>
      </c>
      <c r="E70" s="152">
        <v>19.399999999999999</v>
      </c>
      <c r="F70" s="76" t="s">
        <v>307</v>
      </c>
    </row>
    <row r="71" spans="2:6" x14ac:dyDescent="0.25">
      <c r="B71" s="76">
        <v>10067</v>
      </c>
      <c r="C71" s="76" t="s">
        <v>299</v>
      </c>
      <c r="D71" s="126">
        <v>77232784</v>
      </c>
      <c r="E71" s="152">
        <v>23.49</v>
      </c>
      <c r="F71" s="76" t="s">
        <v>307</v>
      </c>
    </row>
    <row r="72" spans="2:6" x14ac:dyDescent="0.25">
      <c r="B72" s="76">
        <v>10068</v>
      </c>
      <c r="C72" s="76" t="s">
        <v>23</v>
      </c>
      <c r="D72" s="126">
        <v>94731015</v>
      </c>
      <c r="E72" s="152">
        <v>15.58</v>
      </c>
      <c r="F72" s="76" t="s">
        <v>307</v>
      </c>
    </row>
    <row r="73" spans="2:6" x14ac:dyDescent="0.25">
      <c r="B73" s="76">
        <v>10069</v>
      </c>
      <c r="C73" s="76" t="s">
        <v>23</v>
      </c>
      <c r="D73" s="126">
        <v>49007475</v>
      </c>
      <c r="E73" s="152">
        <v>21.94</v>
      </c>
      <c r="F73" s="76" t="s">
        <v>302</v>
      </c>
    </row>
    <row r="74" spans="2:6" x14ac:dyDescent="0.25">
      <c r="B74" s="76">
        <v>10070</v>
      </c>
      <c r="C74" s="76" t="s">
        <v>23</v>
      </c>
      <c r="D74" s="126">
        <v>71384600</v>
      </c>
      <c r="E74" s="152">
        <v>229.73</v>
      </c>
      <c r="F74" s="76" t="s">
        <v>307</v>
      </c>
    </row>
    <row r="75" spans="2:6" x14ac:dyDescent="0.25">
      <c r="B75" s="76">
        <v>10071</v>
      </c>
      <c r="C75" s="76" t="s">
        <v>303</v>
      </c>
      <c r="D75" s="126">
        <v>15282110</v>
      </c>
      <c r="E75" s="152">
        <v>16.059999999999999</v>
      </c>
      <c r="F75" s="76" t="s">
        <v>307</v>
      </c>
    </row>
    <row r="76" spans="2:6" x14ac:dyDescent="0.25">
      <c r="B76" s="76">
        <v>10072</v>
      </c>
      <c r="C76" s="76" t="s">
        <v>23</v>
      </c>
      <c r="D76" s="126">
        <v>87012305</v>
      </c>
      <c r="E76" s="152">
        <v>22.21</v>
      </c>
      <c r="F76" s="76" t="s">
        <v>302</v>
      </c>
    </row>
    <row r="77" spans="2:6" x14ac:dyDescent="0.25">
      <c r="B77" s="76">
        <v>10073</v>
      </c>
      <c r="C77" s="76" t="s">
        <v>303</v>
      </c>
      <c r="D77" s="126">
        <v>27742544</v>
      </c>
      <c r="E77" s="152">
        <v>21.58</v>
      </c>
      <c r="F77" s="76" t="s">
        <v>302</v>
      </c>
    </row>
    <row r="78" spans="2:6" x14ac:dyDescent="0.25">
      <c r="B78" s="76">
        <v>10074</v>
      </c>
      <c r="C78" s="76" t="s">
        <v>305</v>
      </c>
      <c r="D78" s="126">
        <v>97981670</v>
      </c>
      <c r="E78" s="152">
        <v>16.09</v>
      </c>
      <c r="F78" s="76" t="s">
        <v>307</v>
      </c>
    </row>
    <row r="79" spans="2:6" x14ac:dyDescent="0.25">
      <c r="B79" s="76">
        <v>10075</v>
      </c>
      <c r="C79" s="76" t="s">
        <v>299</v>
      </c>
      <c r="D79" s="126">
        <v>83670405</v>
      </c>
      <c r="E79" s="152">
        <v>16.100000000000001</v>
      </c>
      <c r="F79" s="76" t="s">
        <v>302</v>
      </c>
    </row>
    <row r="80" spans="2:6" x14ac:dyDescent="0.25">
      <c r="B80" s="76">
        <v>10076</v>
      </c>
      <c r="C80" s="76" t="s">
        <v>299</v>
      </c>
      <c r="D80" s="126">
        <v>99063530</v>
      </c>
      <c r="E80" s="152">
        <v>15.95</v>
      </c>
      <c r="F80" s="76" t="s">
        <v>302</v>
      </c>
    </row>
    <row r="81" spans="2:6" x14ac:dyDescent="0.25">
      <c r="B81" s="76">
        <v>10077</v>
      </c>
      <c r="C81" s="76" t="s">
        <v>23</v>
      </c>
      <c r="D81" s="126">
        <v>25978103</v>
      </c>
      <c r="E81" s="152">
        <v>17.77</v>
      </c>
      <c r="F81" s="76" t="s">
        <v>307</v>
      </c>
    </row>
    <row r="82" spans="2:6" x14ac:dyDescent="0.25">
      <c r="B82" s="76">
        <v>10078</v>
      </c>
      <c r="C82" s="76" t="s">
        <v>305</v>
      </c>
      <c r="D82" s="126">
        <v>81824666</v>
      </c>
      <c r="E82" s="152">
        <v>19.3</v>
      </c>
      <c r="F82" s="76" t="s">
        <v>302</v>
      </c>
    </row>
    <row r="83" spans="2:6" x14ac:dyDescent="0.25">
      <c r="B83" s="76">
        <v>10079</v>
      </c>
      <c r="C83" s="76" t="s">
        <v>303</v>
      </c>
      <c r="D83" s="126">
        <v>86833489</v>
      </c>
      <c r="E83" s="152">
        <v>21.75</v>
      </c>
      <c r="F83" s="76" t="s">
        <v>307</v>
      </c>
    </row>
    <row r="84" spans="2:6" x14ac:dyDescent="0.25">
      <c r="B84" s="76">
        <v>10080</v>
      </c>
      <c r="C84" s="76" t="s">
        <v>303</v>
      </c>
      <c r="D84" s="126">
        <v>73512800</v>
      </c>
      <c r="E84" s="152">
        <v>20.51</v>
      </c>
      <c r="F84" s="76" t="s">
        <v>307</v>
      </c>
    </row>
    <row r="85" spans="2:6" x14ac:dyDescent="0.25">
      <c r="B85" s="76">
        <v>10081</v>
      </c>
      <c r="C85" s="76" t="s">
        <v>305</v>
      </c>
      <c r="D85" s="126">
        <v>11673210</v>
      </c>
      <c r="E85" s="152">
        <v>16.14</v>
      </c>
      <c r="F85" s="76" t="s">
        <v>302</v>
      </c>
    </row>
    <row r="86" spans="2:6" x14ac:dyDescent="0.25">
      <c r="B86" s="76">
        <v>10082</v>
      </c>
      <c r="C86" s="76" t="s">
        <v>303</v>
      </c>
      <c r="D86" s="126">
        <v>76787805</v>
      </c>
      <c r="E86" s="152">
        <v>157.76</v>
      </c>
      <c r="F86" s="76" t="s">
        <v>307</v>
      </c>
    </row>
    <row r="87" spans="2:6" x14ac:dyDescent="0.25">
      <c r="B87" s="76">
        <v>10083</v>
      </c>
      <c r="C87" s="76" t="s">
        <v>23</v>
      </c>
      <c r="D87" s="126">
        <v>34610946</v>
      </c>
      <c r="E87" s="152">
        <v>21.55</v>
      </c>
      <c r="F87" s="76" t="s">
        <v>307</v>
      </c>
    </row>
    <row r="88" spans="2:6" x14ac:dyDescent="0.25">
      <c r="B88" s="76">
        <v>10084</v>
      </c>
      <c r="C88" s="76" t="s">
        <v>305</v>
      </c>
      <c r="D88" s="126">
        <v>69586073</v>
      </c>
      <c r="E88" s="152">
        <v>21.85</v>
      </c>
      <c r="F88" s="76" t="s">
        <v>302</v>
      </c>
    </row>
    <row r="89" spans="2:6" x14ac:dyDescent="0.25">
      <c r="B89" s="76">
        <v>10085</v>
      </c>
      <c r="C89" s="76" t="s">
        <v>299</v>
      </c>
      <c r="D89" s="126">
        <v>87017416</v>
      </c>
      <c r="E89" s="152">
        <v>21.7</v>
      </c>
      <c r="F89" s="76" t="s">
        <v>302</v>
      </c>
    </row>
    <row r="90" spans="2:6" x14ac:dyDescent="0.25">
      <c r="B90" s="76">
        <v>10086</v>
      </c>
      <c r="C90" s="76" t="s">
        <v>299</v>
      </c>
      <c r="D90" s="126">
        <v>37371293</v>
      </c>
      <c r="E90" s="152">
        <v>20.309999999999999</v>
      </c>
      <c r="F90" s="76" t="s">
        <v>307</v>
      </c>
    </row>
    <row r="91" spans="2:6" x14ac:dyDescent="0.25">
      <c r="B91" s="76">
        <v>10087</v>
      </c>
      <c r="C91" s="76" t="s">
        <v>299</v>
      </c>
      <c r="D91" s="126">
        <v>27497600</v>
      </c>
      <c r="E91" s="152">
        <v>23.62</v>
      </c>
      <c r="F91" s="76" t="s">
        <v>307</v>
      </c>
    </row>
    <row r="92" spans="2:6" x14ac:dyDescent="0.25">
      <c r="B92" s="76">
        <v>10088</v>
      </c>
      <c r="C92" s="76" t="s">
        <v>299</v>
      </c>
      <c r="D92" s="126">
        <v>29510284</v>
      </c>
      <c r="E92" s="152">
        <v>216.37</v>
      </c>
      <c r="F92" s="76" t="s">
        <v>307</v>
      </c>
    </row>
    <row r="93" spans="2:6" x14ac:dyDescent="0.25">
      <c r="B93" s="76">
        <v>10089</v>
      </c>
      <c r="C93" s="76" t="s">
        <v>305</v>
      </c>
      <c r="D93" s="126">
        <v>40878208</v>
      </c>
      <c r="E93" s="152">
        <v>21.99</v>
      </c>
      <c r="F93" s="76" t="s">
        <v>302</v>
      </c>
    </row>
    <row r="94" spans="2:6" x14ac:dyDescent="0.25">
      <c r="B94" s="76">
        <v>10090</v>
      </c>
      <c r="C94" s="76" t="s">
        <v>303</v>
      </c>
      <c r="D94" s="126">
        <v>83375454</v>
      </c>
      <c r="E94" s="152">
        <v>18.2</v>
      </c>
      <c r="F94" s="76" t="s">
        <v>302</v>
      </c>
    </row>
    <row r="95" spans="2:6" x14ac:dyDescent="0.25">
      <c r="B95" s="76">
        <v>10091</v>
      </c>
      <c r="C95" s="76" t="s">
        <v>299</v>
      </c>
      <c r="D95" s="126">
        <v>61236522</v>
      </c>
      <c r="E95" s="152">
        <v>17.309999999999999</v>
      </c>
      <c r="F95" s="76" t="s">
        <v>307</v>
      </c>
    </row>
    <row r="96" spans="2:6" x14ac:dyDescent="0.25">
      <c r="B96" s="76">
        <v>10092</v>
      </c>
      <c r="C96" s="76" t="s">
        <v>303</v>
      </c>
      <c r="D96" s="126">
        <v>68788857</v>
      </c>
      <c r="E96" s="152">
        <v>23.94</v>
      </c>
      <c r="F96" s="76" t="s">
        <v>307</v>
      </c>
    </row>
    <row r="97" spans="2:6" x14ac:dyDescent="0.25">
      <c r="B97" s="76">
        <v>10093</v>
      </c>
      <c r="C97" s="76" t="s">
        <v>303</v>
      </c>
      <c r="D97" s="126">
        <v>58309878</v>
      </c>
      <c r="E97" s="152">
        <v>174.25</v>
      </c>
      <c r="F97" s="76" t="s">
        <v>307</v>
      </c>
    </row>
    <row r="98" spans="2:6" x14ac:dyDescent="0.25">
      <c r="B98" s="76">
        <v>10094</v>
      </c>
      <c r="C98" s="76" t="s">
        <v>303</v>
      </c>
      <c r="D98" s="126">
        <v>84324439</v>
      </c>
      <c r="E98" s="152">
        <v>20.260000000000002</v>
      </c>
      <c r="F98" s="76" t="s">
        <v>302</v>
      </c>
    </row>
    <row r="99" spans="2:6" x14ac:dyDescent="0.25">
      <c r="B99" s="76">
        <v>10095</v>
      </c>
      <c r="C99" s="76" t="s">
        <v>305</v>
      </c>
      <c r="D99" s="126">
        <v>90647889</v>
      </c>
      <c r="E99" s="152">
        <v>18.73</v>
      </c>
      <c r="F99" s="76" t="s">
        <v>302</v>
      </c>
    </row>
    <row r="100" spans="2:6" x14ac:dyDescent="0.25">
      <c r="B100" s="76">
        <v>10096</v>
      </c>
      <c r="C100" s="76" t="s">
        <v>305</v>
      </c>
      <c r="D100" s="126">
        <v>31225474</v>
      </c>
      <c r="E100" s="152">
        <v>22.88</v>
      </c>
      <c r="F100" s="76" t="s">
        <v>307</v>
      </c>
    </row>
    <row r="101" spans="2:6" x14ac:dyDescent="0.25">
      <c r="B101" s="76">
        <v>10097</v>
      </c>
      <c r="C101" s="76" t="s">
        <v>303</v>
      </c>
      <c r="D101" s="126">
        <v>79286039</v>
      </c>
      <c r="E101" s="152">
        <v>19.149999999999999</v>
      </c>
      <c r="F101" s="76" t="s">
        <v>302</v>
      </c>
    </row>
    <row r="102" spans="2:6" x14ac:dyDescent="0.25">
      <c r="B102" s="76">
        <v>10098</v>
      </c>
      <c r="C102" s="76" t="s">
        <v>23</v>
      </c>
      <c r="D102" s="126">
        <v>69628094</v>
      </c>
      <c r="E102" s="152">
        <v>15.33</v>
      </c>
      <c r="F102" s="76" t="s">
        <v>307</v>
      </c>
    </row>
    <row r="103" spans="2:6" x14ac:dyDescent="0.25">
      <c r="B103" s="76">
        <v>10099</v>
      </c>
      <c r="C103" s="76" t="s">
        <v>303</v>
      </c>
      <c r="D103" s="126">
        <v>19891764</v>
      </c>
      <c r="E103" s="152">
        <v>20.82</v>
      </c>
      <c r="F103" s="76" t="s">
        <v>302</v>
      </c>
    </row>
    <row r="104" spans="2:6" x14ac:dyDescent="0.25">
      <c r="B104" s="76">
        <v>10100</v>
      </c>
      <c r="C104" s="76" t="s">
        <v>303</v>
      </c>
      <c r="D104" s="126">
        <v>21992857</v>
      </c>
      <c r="E104" s="152">
        <v>20.61</v>
      </c>
      <c r="F104" s="76" t="s">
        <v>302</v>
      </c>
    </row>
    <row r="105" spans="2:6" x14ac:dyDescent="0.25">
      <c r="B105" s="76">
        <v>10101</v>
      </c>
      <c r="C105" s="76" t="s">
        <v>299</v>
      </c>
      <c r="D105" s="126">
        <v>40572972</v>
      </c>
      <c r="E105" s="152">
        <v>16.43</v>
      </c>
      <c r="F105" s="76" t="s">
        <v>302</v>
      </c>
    </row>
    <row r="106" spans="2:6" x14ac:dyDescent="0.25">
      <c r="B106" s="76">
        <v>10102</v>
      </c>
      <c r="C106" s="76" t="s">
        <v>303</v>
      </c>
      <c r="D106" s="126">
        <v>80218197</v>
      </c>
      <c r="E106" s="152">
        <v>21.1</v>
      </c>
      <c r="F106" s="76" t="s">
        <v>302</v>
      </c>
    </row>
    <row r="107" spans="2:6" x14ac:dyDescent="0.25">
      <c r="B107" s="76">
        <v>10103</v>
      </c>
      <c r="C107" s="76" t="s">
        <v>305</v>
      </c>
      <c r="D107" s="126">
        <v>72072353</v>
      </c>
      <c r="E107" s="152">
        <v>21.64</v>
      </c>
      <c r="F107" s="76" t="s">
        <v>307</v>
      </c>
    </row>
    <row r="108" spans="2:6" x14ac:dyDescent="0.25">
      <c r="B108" s="76">
        <v>10104</v>
      </c>
      <c r="C108" s="76" t="s">
        <v>303</v>
      </c>
      <c r="D108" s="126">
        <v>44250706</v>
      </c>
      <c r="E108" s="152">
        <v>18.059999999999999</v>
      </c>
      <c r="F108" s="76" t="s">
        <v>307</v>
      </c>
    </row>
    <row r="109" spans="2:6" x14ac:dyDescent="0.25">
      <c r="B109" s="76">
        <v>10105</v>
      </c>
      <c r="C109" s="76" t="s">
        <v>299</v>
      </c>
      <c r="D109" s="126">
        <v>31062653</v>
      </c>
      <c r="E109" s="152">
        <v>19.350000000000001</v>
      </c>
      <c r="F109" s="76" t="s">
        <v>307</v>
      </c>
    </row>
    <row r="110" spans="2:6" x14ac:dyDescent="0.25">
      <c r="B110" s="76">
        <v>10106</v>
      </c>
      <c r="C110" s="76" t="s">
        <v>305</v>
      </c>
      <c r="D110" s="126">
        <v>84047393</v>
      </c>
      <c r="E110" s="152">
        <v>23.7</v>
      </c>
      <c r="F110" s="76" t="s">
        <v>302</v>
      </c>
    </row>
    <row r="111" spans="2:6" x14ac:dyDescent="0.25">
      <c r="B111" s="76">
        <v>10107</v>
      </c>
      <c r="C111" s="76" t="s">
        <v>305</v>
      </c>
      <c r="D111" s="126">
        <v>59891368</v>
      </c>
      <c r="E111" s="152">
        <v>18.93</v>
      </c>
      <c r="F111" s="76" t="s">
        <v>307</v>
      </c>
    </row>
    <row r="112" spans="2:6" x14ac:dyDescent="0.25">
      <c r="B112" s="76">
        <v>10108</v>
      </c>
      <c r="C112" s="76" t="s">
        <v>305</v>
      </c>
      <c r="D112" s="126">
        <v>47234209</v>
      </c>
      <c r="E112" s="152">
        <v>16.829999999999998</v>
      </c>
      <c r="F112" s="76" t="s">
        <v>307</v>
      </c>
    </row>
    <row r="113" spans="2:6" x14ac:dyDescent="0.25">
      <c r="B113" s="76">
        <v>10109</v>
      </c>
      <c r="C113" s="76" t="s">
        <v>303</v>
      </c>
      <c r="D113" s="126">
        <v>47893510</v>
      </c>
      <c r="E113" s="152">
        <v>22.19</v>
      </c>
      <c r="F113" s="76" t="s">
        <v>307</v>
      </c>
    </row>
    <row r="114" spans="2:6" x14ac:dyDescent="0.25">
      <c r="B114" s="76">
        <v>10110</v>
      </c>
      <c r="C114" s="76" t="s">
        <v>303</v>
      </c>
      <c r="D114" s="126">
        <v>23513829</v>
      </c>
      <c r="E114" s="152">
        <v>23.9</v>
      </c>
      <c r="F114" s="76" t="s">
        <v>307</v>
      </c>
    </row>
    <row r="115" spans="2:6" x14ac:dyDescent="0.25">
      <c r="B115" s="76">
        <v>10111</v>
      </c>
      <c r="C115" s="76" t="s">
        <v>299</v>
      </c>
      <c r="D115" s="126">
        <v>20993720</v>
      </c>
      <c r="E115" s="152">
        <v>17.47</v>
      </c>
      <c r="F115" s="76" t="s">
        <v>302</v>
      </c>
    </row>
    <row r="116" spans="2:6" x14ac:dyDescent="0.25">
      <c r="B116" s="76">
        <v>10112</v>
      </c>
      <c r="C116" s="76" t="s">
        <v>303</v>
      </c>
      <c r="D116" s="126">
        <v>58724265</v>
      </c>
      <c r="E116" s="152">
        <v>209.37</v>
      </c>
      <c r="F116" s="76" t="s">
        <v>307</v>
      </c>
    </row>
    <row r="117" spans="2:6" x14ac:dyDescent="0.25">
      <c r="B117" s="76">
        <v>10113</v>
      </c>
      <c r="C117" s="76" t="s">
        <v>305</v>
      </c>
      <c r="D117" s="126">
        <v>47687764</v>
      </c>
      <c r="E117" s="153">
        <v>18</v>
      </c>
      <c r="F117" s="76" t="s">
        <v>302</v>
      </c>
    </row>
    <row r="118" spans="2:6" x14ac:dyDescent="0.25">
      <c r="B118" s="76">
        <v>10114</v>
      </c>
      <c r="C118" s="76" t="s">
        <v>299</v>
      </c>
      <c r="D118" s="126">
        <v>53008101</v>
      </c>
      <c r="E118" s="152">
        <v>22.83</v>
      </c>
      <c r="F118" s="76" t="s">
        <v>307</v>
      </c>
    </row>
    <row r="119" spans="2:6" x14ac:dyDescent="0.25">
      <c r="B119" s="76">
        <v>10115</v>
      </c>
      <c r="C119" s="76" t="s">
        <v>299</v>
      </c>
      <c r="D119" s="126">
        <v>68494188</v>
      </c>
      <c r="E119" s="152">
        <v>20.309999999999999</v>
      </c>
      <c r="F119" s="76" t="s">
        <v>302</v>
      </c>
    </row>
    <row r="120" spans="2:6" x14ac:dyDescent="0.25">
      <c r="B120" s="76">
        <v>10116</v>
      </c>
      <c r="C120" s="76" t="s">
        <v>23</v>
      </c>
      <c r="D120" s="126">
        <v>40357817</v>
      </c>
      <c r="E120" s="152">
        <v>22.06</v>
      </c>
      <c r="F120" s="76" t="s">
        <v>302</v>
      </c>
    </row>
    <row r="121" spans="2:6" x14ac:dyDescent="0.25">
      <c r="B121" s="76">
        <v>10117</v>
      </c>
      <c r="C121" s="76" t="s">
        <v>305</v>
      </c>
      <c r="D121" s="126">
        <v>91328383</v>
      </c>
      <c r="E121" s="152">
        <v>15.22</v>
      </c>
      <c r="F121" s="76" t="s">
        <v>307</v>
      </c>
    </row>
    <row r="122" spans="2:6" x14ac:dyDescent="0.25">
      <c r="B122" s="76">
        <v>10118</v>
      </c>
      <c r="C122" s="76" t="s">
        <v>23</v>
      </c>
      <c r="D122" s="126">
        <v>51497241</v>
      </c>
      <c r="E122" s="152">
        <v>20.6</v>
      </c>
      <c r="F122" s="76" t="s">
        <v>302</v>
      </c>
    </row>
    <row r="123" spans="2:6" x14ac:dyDescent="0.25">
      <c r="B123" s="76">
        <v>10119</v>
      </c>
      <c r="C123" s="76" t="s">
        <v>299</v>
      </c>
      <c r="D123" s="126">
        <v>42829269</v>
      </c>
      <c r="E123" s="152">
        <v>18.25</v>
      </c>
      <c r="F123" s="76" t="s">
        <v>302</v>
      </c>
    </row>
    <row r="124" spans="2:6" x14ac:dyDescent="0.25">
      <c r="B124" s="76">
        <v>10120</v>
      </c>
      <c r="C124" s="76" t="s">
        <v>299</v>
      </c>
      <c r="D124" s="126">
        <v>56174714</v>
      </c>
      <c r="E124" s="152">
        <v>174.18</v>
      </c>
      <c r="F124" s="76" t="s">
        <v>307</v>
      </c>
    </row>
    <row r="125" spans="2:6" x14ac:dyDescent="0.25">
      <c r="B125" s="76">
        <v>10121</v>
      </c>
      <c r="C125" s="76" t="s">
        <v>305</v>
      </c>
      <c r="D125" s="126">
        <v>17210514</v>
      </c>
      <c r="E125" s="152">
        <v>19.579999999999998</v>
      </c>
      <c r="F125" s="76" t="s">
        <v>302</v>
      </c>
    </row>
    <row r="126" spans="2:6" x14ac:dyDescent="0.25">
      <c r="B126" s="76">
        <v>10122</v>
      </c>
      <c r="C126" s="76" t="s">
        <v>303</v>
      </c>
      <c r="D126" s="126">
        <v>40504819</v>
      </c>
      <c r="E126" s="152">
        <v>17.91</v>
      </c>
      <c r="F126" s="76" t="s">
        <v>307</v>
      </c>
    </row>
    <row r="127" spans="2:6" x14ac:dyDescent="0.25">
      <c r="B127" s="76">
        <v>10123</v>
      </c>
      <c r="C127" s="76" t="s">
        <v>303</v>
      </c>
      <c r="D127" s="126">
        <v>58186991</v>
      </c>
      <c r="E127" s="152">
        <v>22.9</v>
      </c>
      <c r="F127" s="76" t="s">
        <v>307</v>
      </c>
    </row>
    <row r="128" spans="2:6" x14ac:dyDescent="0.25">
      <c r="B128" s="76">
        <v>10124</v>
      </c>
      <c r="C128" s="76" t="s">
        <v>305</v>
      </c>
      <c r="D128" s="126">
        <v>46376047</v>
      </c>
      <c r="E128" s="152">
        <v>22.26</v>
      </c>
      <c r="F128" s="76" t="s">
        <v>307</v>
      </c>
    </row>
    <row r="129" spans="2:6" x14ac:dyDescent="0.25">
      <c r="B129" s="76">
        <v>10125</v>
      </c>
      <c r="C129" s="76" t="s">
        <v>23</v>
      </c>
      <c r="D129" s="126">
        <v>95760408</v>
      </c>
      <c r="E129" s="152">
        <v>19.04</v>
      </c>
      <c r="F129" s="76" t="s">
        <v>307</v>
      </c>
    </row>
    <row r="130" spans="2:6" x14ac:dyDescent="0.25">
      <c r="B130" s="76">
        <v>10126</v>
      </c>
      <c r="C130" s="76" t="s">
        <v>299</v>
      </c>
      <c r="D130" s="126">
        <v>73024614</v>
      </c>
      <c r="E130" s="152">
        <v>17.420000000000002</v>
      </c>
      <c r="F130" s="76" t="s">
        <v>302</v>
      </c>
    </row>
    <row r="131" spans="2:6" x14ac:dyDescent="0.25">
      <c r="B131" s="76">
        <v>10127</v>
      </c>
      <c r="C131" s="76" t="s">
        <v>303</v>
      </c>
      <c r="D131" s="126">
        <v>63167563</v>
      </c>
      <c r="E131" s="152">
        <v>18.54</v>
      </c>
      <c r="F131" s="76" t="s">
        <v>307</v>
      </c>
    </row>
    <row r="132" spans="2:6" x14ac:dyDescent="0.25">
      <c r="B132" s="76">
        <v>10128</v>
      </c>
      <c r="C132" s="76" t="s">
        <v>305</v>
      </c>
      <c r="D132" s="126">
        <v>83800724</v>
      </c>
      <c r="E132" s="152">
        <v>19.739999999999998</v>
      </c>
      <c r="F132" s="76" t="s">
        <v>302</v>
      </c>
    </row>
    <row r="133" spans="2:6" x14ac:dyDescent="0.25">
      <c r="B133" s="76">
        <v>10129</v>
      </c>
      <c r="C133" s="76" t="s">
        <v>303</v>
      </c>
      <c r="D133" s="126">
        <v>11739665</v>
      </c>
      <c r="E133" s="152">
        <v>22.03</v>
      </c>
      <c r="F133" s="76" t="s">
        <v>302</v>
      </c>
    </row>
    <row r="134" spans="2:6" x14ac:dyDescent="0.25">
      <c r="B134" s="76">
        <v>10130</v>
      </c>
      <c r="C134" s="76" t="s">
        <v>303</v>
      </c>
      <c r="D134" s="126">
        <v>74393415</v>
      </c>
      <c r="E134" s="152">
        <v>236.49</v>
      </c>
      <c r="F134" s="76" t="s">
        <v>307</v>
      </c>
    </row>
    <row r="135" spans="2:6" x14ac:dyDescent="0.25">
      <c r="B135" s="76">
        <v>10131</v>
      </c>
      <c r="C135" s="76" t="s">
        <v>23</v>
      </c>
      <c r="D135" s="126">
        <v>30372359</v>
      </c>
      <c r="E135" s="152">
        <v>19.3</v>
      </c>
      <c r="F135" s="76" t="s">
        <v>302</v>
      </c>
    </row>
    <row r="136" spans="2:6" x14ac:dyDescent="0.25">
      <c r="B136" s="76">
        <v>10132</v>
      </c>
      <c r="C136" s="76" t="s">
        <v>299</v>
      </c>
      <c r="D136" s="126">
        <v>47768495</v>
      </c>
      <c r="E136" s="152">
        <v>23.73</v>
      </c>
      <c r="F136" s="76" t="s">
        <v>302</v>
      </c>
    </row>
    <row r="137" spans="2:6" x14ac:dyDescent="0.25">
      <c r="B137" s="76">
        <v>10133</v>
      </c>
      <c r="C137" s="76" t="s">
        <v>303</v>
      </c>
      <c r="D137" s="126">
        <v>74154714</v>
      </c>
      <c r="E137" s="152">
        <v>19.96</v>
      </c>
      <c r="F137" s="76" t="s">
        <v>307</v>
      </c>
    </row>
    <row r="138" spans="2:6" x14ac:dyDescent="0.25">
      <c r="B138" s="76">
        <v>10134</v>
      </c>
      <c r="C138" s="76" t="s">
        <v>299</v>
      </c>
      <c r="D138" s="126">
        <v>33525138</v>
      </c>
      <c r="E138" s="152">
        <v>20.75</v>
      </c>
      <c r="F138" s="76" t="s">
        <v>302</v>
      </c>
    </row>
    <row r="139" spans="2:6" x14ac:dyDescent="0.25">
      <c r="B139" s="76">
        <v>10135</v>
      </c>
      <c r="C139" s="76" t="s">
        <v>23</v>
      </c>
      <c r="D139" s="126">
        <v>84542864</v>
      </c>
      <c r="E139" s="152">
        <v>22.37</v>
      </c>
      <c r="F139" s="76" t="s">
        <v>302</v>
      </c>
    </row>
    <row r="140" spans="2:6" x14ac:dyDescent="0.25">
      <c r="B140" s="76">
        <v>10136</v>
      </c>
      <c r="C140" s="76" t="s">
        <v>303</v>
      </c>
      <c r="D140" s="126">
        <v>24537107</v>
      </c>
      <c r="E140" s="152">
        <v>24.03</v>
      </c>
      <c r="F140" s="76" t="s">
        <v>302</v>
      </c>
    </row>
    <row r="141" spans="2:6" x14ac:dyDescent="0.25">
      <c r="B141" s="76">
        <v>10137</v>
      </c>
      <c r="C141" s="76" t="s">
        <v>303</v>
      </c>
      <c r="D141" s="126">
        <v>74241899</v>
      </c>
      <c r="E141" s="152">
        <v>24.59</v>
      </c>
      <c r="F141" s="76" t="s">
        <v>302</v>
      </c>
    </row>
    <row r="142" spans="2:6" x14ac:dyDescent="0.25">
      <c r="B142" s="76">
        <v>10138</v>
      </c>
      <c r="C142" s="76" t="s">
        <v>303</v>
      </c>
      <c r="D142" s="126">
        <v>33200655</v>
      </c>
      <c r="E142" s="152">
        <v>155.91</v>
      </c>
      <c r="F142" s="76" t="s">
        <v>307</v>
      </c>
    </row>
    <row r="143" spans="2:6" x14ac:dyDescent="0.25">
      <c r="B143" s="76">
        <v>10139</v>
      </c>
      <c r="C143" s="76" t="s">
        <v>299</v>
      </c>
      <c r="D143" s="126">
        <v>89349547</v>
      </c>
      <c r="E143" s="152">
        <v>16.43</v>
      </c>
      <c r="F143" s="76" t="s">
        <v>307</v>
      </c>
    </row>
    <row r="144" spans="2:6" x14ac:dyDescent="0.25">
      <c r="B144" s="76">
        <v>10140</v>
      </c>
      <c r="C144" s="76" t="s">
        <v>23</v>
      </c>
      <c r="D144" s="126">
        <v>83528887</v>
      </c>
      <c r="E144" s="152">
        <v>15.71</v>
      </c>
      <c r="F144" s="76" t="s">
        <v>307</v>
      </c>
    </row>
    <row r="145" spans="2:6" x14ac:dyDescent="0.25">
      <c r="B145" s="76">
        <v>10141</v>
      </c>
      <c r="C145" s="76" t="s">
        <v>303</v>
      </c>
      <c r="D145" s="126">
        <v>21113649</v>
      </c>
      <c r="E145" s="152">
        <v>15.19</v>
      </c>
      <c r="F145" s="76" t="s">
        <v>307</v>
      </c>
    </row>
    <row r="146" spans="2:6" x14ac:dyDescent="0.25">
      <c r="B146" s="76">
        <v>10142</v>
      </c>
      <c r="C146" s="76" t="s">
        <v>303</v>
      </c>
      <c r="D146" s="126">
        <v>35126822</v>
      </c>
      <c r="E146" s="152">
        <v>21.35</v>
      </c>
      <c r="F146" s="76" t="s">
        <v>302</v>
      </c>
    </row>
    <row r="147" spans="2:6" x14ac:dyDescent="0.25">
      <c r="B147" s="76">
        <v>10143</v>
      </c>
      <c r="C147" s="76" t="s">
        <v>303</v>
      </c>
      <c r="D147" s="126">
        <v>98692914</v>
      </c>
      <c r="E147" s="152">
        <v>19.47</v>
      </c>
      <c r="F147" s="76" t="s">
        <v>302</v>
      </c>
    </row>
    <row r="148" spans="2:6" x14ac:dyDescent="0.25">
      <c r="B148" s="76">
        <v>10144</v>
      </c>
      <c r="C148" s="76" t="s">
        <v>303</v>
      </c>
      <c r="D148" s="126">
        <v>96105789</v>
      </c>
      <c r="E148" s="152">
        <v>21.49</v>
      </c>
      <c r="F148" s="76" t="s">
        <v>302</v>
      </c>
    </row>
    <row r="149" spans="2:6" x14ac:dyDescent="0.25">
      <c r="B149" s="76">
        <v>10145</v>
      </c>
      <c r="C149" s="76" t="s">
        <v>299</v>
      </c>
      <c r="D149" s="126">
        <v>72991138</v>
      </c>
      <c r="E149" s="152">
        <v>22.2</v>
      </c>
      <c r="F149" s="76" t="s">
        <v>302</v>
      </c>
    </row>
    <row r="150" spans="2:6" x14ac:dyDescent="0.25">
      <c r="B150" s="76">
        <v>10146</v>
      </c>
      <c r="C150" s="76" t="s">
        <v>299</v>
      </c>
      <c r="D150" s="126">
        <v>77775458</v>
      </c>
      <c r="E150" s="152">
        <v>21.15</v>
      </c>
      <c r="F150" s="76" t="s">
        <v>302</v>
      </c>
    </row>
    <row r="151" spans="2:6" x14ac:dyDescent="0.25">
      <c r="B151" s="76">
        <v>10147</v>
      </c>
      <c r="C151" s="76" t="s">
        <v>299</v>
      </c>
      <c r="D151" s="126">
        <v>71420485</v>
      </c>
      <c r="E151" s="152">
        <v>15.16</v>
      </c>
      <c r="F151" s="76" t="s">
        <v>302</v>
      </c>
    </row>
    <row r="152" spans="2:6" x14ac:dyDescent="0.25">
      <c r="B152" s="76">
        <v>10148</v>
      </c>
      <c r="C152" s="76" t="s">
        <v>299</v>
      </c>
      <c r="D152" s="126">
        <v>55498553</v>
      </c>
      <c r="E152" s="152">
        <v>15.71</v>
      </c>
      <c r="F152" s="76" t="s">
        <v>307</v>
      </c>
    </row>
    <row r="153" spans="2:6" x14ac:dyDescent="0.25">
      <c r="B153" s="76">
        <v>10149</v>
      </c>
      <c r="C153" s="76" t="s">
        <v>303</v>
      </c>
      <c r="D153" s="126">
        <v>93904863</v>
      </c>
      <c r="E153" s="152">
        <v>24.65</v>
      </c>
      <c r="F153" s="76" t="s">
        <v>307</v>
      </c>
    </row>
    <row r="154" spans="2:6" x14ac:dyDescent="0.25">
      <c r="B154" s="76">
        <v>10150</v>
      </c>
      <c r="C154" s="76" t="s">
        <v>303</v>
      </c>
      <c r="D154" s="126">
        <v>37998977</v>
      </c>
      <c r="E154" s="152">
        <v>24.88</v>
      </c>
      <c r="F154" s="76" t="s">
        <v>307</v>
      </c>
    </row>
    <row r="155" spans="2:6" x14ac:dyDescent="0.25">
      <c r="B155" s="76">
        <v>10151</v>
      </c>
      <c r="C155" s="76" t="s">
        <v>299</v>
      </c>
      <c r="D155" s="126">
        <v>24697741</v>
      </c>
      <c r="E155" s="152">
        <v>17.489999999999998</v>
      </c>
      <c r="F155" s="76" t="s">
        <v>307</v>
      </c>
    </row>
    <row r="156" spans="2:6" x14ac:dyDescent="0.25">
      <c r="B156" s="76">
        <v>10152</v>
      </c>
      <c r="C156" s="76" t="s">
        <v>303</v>
      </c>
      <c r="D156" s="126">
        <v>77906388</v>
      </c>
      <c r="E156" s="152">
        <v>19.71</v>
      </c>
      <c r="F156" s="76" t="s">
        <v>302</v>
      </c>
    </row>
    <row r="157" spans="2:6" x14ac:dyDescent="0.25">
      <c r="B157" s="76">
        <v>10153</v>
      </c>
      <c r="C157" s="76" t="s">
        <v>23</v>
      </c>
      <c r="D157" s="126">
        <v>79915334</v>
      </c>
      <c r="E157" s="152">
        <v>17.329999999999998</v>
      </c>
      <c r="F157" s="76" t="s">
        <v>307</v>
      </c>
    </row>
    <row r="158" spans="2:6" x14ac:dyDescent="0.25">
      <c r="B158" s="76">
        <v>10154</v>
      </c>
      <c r="C158" s="76" t="s">
        <v>303</v>
      </c>
      <c r="D158" s="126">
        <v>50624253</v>
      </c>
      <c r="E158" s="152">
        <v>15.56</v>
      </c>
      <c r="F158" s="76" t="s">
        <v>302</v>
      </c>
    </row>
    <row r="159" spans="2:6" x14ac:dyDescent="0.25">
      <c r="B159" s="76">
        <v>10155</v>
      </c>
      <c r="C159" s="76" t="s">
        <v>299</v>
      </c>
      <c r="D159" s="126">
        <v>32851119</v>
      </c>
      <c r="E159" s="152">
        <v>18.940000000000001</v>
      </c>
      <c r="F159" s="76" t="s">
        <v>302</v>
      </c>
    </row>
    <row r="160" spans="2:6" x14ac:dyDescent="0.25">
      <c r="B160" s="76">
        <v>10156</v>
      </c>
      <c r="C160" s="76" t="s">
        <v>305</v>
      </c>
      <c r="D160" s="126">
        <v>79812666</v>
      </c>
      <c r="E160" s="152">
        <v>22.86</v>
      </c>
      <c r="F160" s="76" t="s">
        <v>307</v>
      </c>
    </row>
    <row r="161" spans="2:6" x14ac:dyDescent="0.25">
      <c r="B161" s="76">
        <v>10157</v>
      </c>
      <c r="C161" s="76" t="s">
        <v>23</v>
      </c>
      <c r="D161" s="126">
        <v>45319579</v>
      </c>
      <c r="E161" s="152">
        <v>15.18</v>
      </c>
      <c r="F161" s="76" t="s">
        <v>307</v>
      </c>
    </row>
    <row r="162" spans="2:6" x14ac:dyDescent="0.25">
      <c r="B162" s="76">
        <v>10158</v>
      </c>
      <c r="C162" s="76" t="s">
        <v>23</v>
      </c>
      <c r="D162" s="126">
        <v>44466808</v>
      </c>
      <c r="E162" s="152">
        <v>22.46</v>
      </c>
      <c r="F162" s="76" t="s">
        <v>307</v>
      </c>
    </row>
    <row r="163" spans="2:6" x14ac:dyDescent="0.25">
      <c r="B163" s="76">
        <v>10159</v>
      </c>
      <c r="C163" s="76" t="s">
        <v>303</v>
      </c>
      <c r="D163" s="126">
        <v>26950438</v>
      </c>
      <c r="E163" s="152">
        <v>21.39</v>
      </c>
      <c r="F163" s="76" t="s">
        <v>307</v>
      </c>
    </row>
    <row r="164" spans="2:6" x14ac:dyDescent="0.25">
      <c r="B164" s="76">
        <v>10160</v>
      </c>
      <c r="C164" s="76" t="s">
        <v>23</v>
      </c>
      <c r="D164" s="126">
        <v>66610830</v>
      </c>
      <c r="E164" s="152">
        <v>22.17</v>
      </c>
      <c r="F164" s="76" t="s">
        <v>302</v>
      </c>
    </row>
    <row r="165" spans="2:6" x14ac:dyDescent="0.25">
      <c r="B165" s="76">
        <v>10161</v>
      </c>
      <c r="C165" s="76" t="s">
        <v>305</v>
      </c>
      <c r="D165" s="126">
        <v>45496161</v>
      </c>
      <c r="E165" s="152">
        <v>234.63</v>
      </c>
      <c r="F165" s="76" t="s">
        <v>307</v>
      </c>
    </row>
    <row r="166" spans="2:6" x14ac:dyDescent="0.25">
      <c r="B166" s="76">
        <v>10162</v>
      </c>
      <c r="C166" s="76" t="s">
        <v>305</v>
      </c>
      <c r="D166" s="126">
        <v>57085887</v>
      </c>
      <c r="E166" s="152">
        <v>24.97</v>
      </c>
      <c r="F166" s="76" t="s">
        <v>307</v>
      </c>
    </row>
    <row r="167" spans="2:6" x14ac:dyDescent="0.25">
      <c r="B167" s="76">
        <v>10163</v>
      </c>
      <c r="C167" s="76" t="s">
        <v>303</v>
      </c>
      <c r="D167" s="126">
        <v>86987062</v>
      </c>
      <c r="E167" s="152">
        <v>15.72</v>
      </c>
      <c r="F167" s="76" t="s">
        <v>307</v>
      </c>
    </row>
    <row r="168" spans="2:6" x14ac:dyDescent="0.25">
      <c r="B168" s="76">
        <v>10164</v>
      </c>
      <c r="C168" s="76" t="s">
        <v>299</v>
      </c>
      <c r="D168" s="126">
        <v>75029194</v>
      </c>
      <c r="E168" s="152">
        <v>24.35</v>
      </c>
      <c r="F168" s="76" t="s">
        <v>307</v>
      </c>
    </row>
    <row r="169" spans="2:6" x14ac:dyDescent="0.25">
      <c r="B169" s="76">
        <v>10165</v>
      </c>
      <c r="C169" s="76" t="s">
        <v>303</v>
      </c>
      <c r="D169" s="126">
        <v>16712886</v>
      </c>
      <c r="E169" s="152">
        <v>16.09</v>
      </c>
      <c r="F169" s="76" t="s">
        <v>307</v>
      </c>
    </row>
    <row r="170" spans="2:6" x14ac:dyDescent="0.25">
      <c r="B170" s="76">
        <v>10166</v>
      </c>
      <c r="C170" s="76" t="s">
        <v>303</v>
      </c>
      <c r="D170" s="126">
        <v>39307303</v>
      </c>
      <c r="E170" s="152">
        <v>23.51</v>
      </c>
      <c r="F170" s="76" t="s">
        <v>307</v>
      </c>
    </row>
    <row r="171" spans="2:6" x14ac:dyDescent="0.25">
      <c r="B171" s="76">
        <v>10167</v>
      </c>
      <c r="C171" s="76" t="s">
        <v>305</v>
      </c>
      <c r="D171" s="126">
        <v>41334963</v>
      </c>
      <c r="E171" s="152">
        <v>22.59</v>
      </c>
      <c r="F171" s="76" t="s">
        <v>307</v>
      </c>
    </row>
    <row r="172" spans="2:6" x14ac:dyDescent="0.25">
      <c r="B172" s="76">
        <v>10168</v>
      </c>
      <c r="C172" s="76" t="s">
        <v>299</v>
      </c>
      <c r="D172" s="126">
        <v>58630343</v>
      </c>
      <c r="E172" s="152">
        <v>15.59</v>
      </c>
      <c r="F172" s="76" t="s">
        <v>302</v>
      </c>
    </row>
    <row r="173" spans="2:6" x14ac:dyDescent="0.25">
      <c r="B173" s="76">
        <v>10169</v>
      </c>
      <c r="C173" s="76" t="s">
        <v>303</v>
      </c>
      <c r="D173" s="126">
        <v>87184105</v>
      </c>
      <c r="E173" s="152">
        <v>190.81</v>
      </c>
      <c r="F173" s="76" t="s">
        <v>307</v>
      </c>
    </row>
    <row r="174" spans="2:6" x14ac:dyDescent="0.25">
      <c r="B174" s="76">
        <v>10170</v>
      </c>
      <c r="C174" s="76" t="s">
        <v>303</v>
      </c>
      <c r="D174" s="126">
        <v>35358631</v>
      </c>
      <c r="E174" s="152">
        <v>21.12</v>
      </c>
      <c r="F174" s="76" t="s">
        <v>307</v>
      </c>
    </row>
    <row r="175" spans="2:6" x14ac:dyDescent="0.25">
      <c r="B175" s="76">
        <v>10171</v>
      </c>
      <c r="C175" s="76" t="s">
        <v>305</v>
      </c>
      <c r="D175" s="126">
        <v>55749730</v>
      </c>
      <c r="E175" s="152">
        <v>24.6</v>
      </c>
      <c r="F175" s="76" t="s">
        <v>302</v>
      </c>
    </row>
    <row r="176" spans="2:6" x14ac:dyDescent="0.25">
      <c r="B176" s="76">
        <v>10172</v>
      </c>
      <c r="C176" s="76" t="s">
        <v>305</v>
      </c>
      <c r="D176" s="126">
        <v>62374456</v>
      </c>
      <c r="E176" s="152">
        <v>21.22</v>
      </c>
      <c r="F176" s="76" t="s">
        <v>302</v>
      </c>
    </row>
    <row r="177" spans="2:6" x14ac:dyDescent="0.25">
      <c r="B177" s="76">
        <v>10173</v>
      </c>
      <c r="C177" s="76" t="s">
        <v>303</v>
      </c>
      <c r="D177" s="126">
        <v>84556568</v>
      </c>
      <c r="E177" s="152">
        <v>21.78</v>
      </c>
      <c r="F177" s="76" t="s">
        <v>302</v>
      </c>
    </row>
    <row r="178" spans="2:6" x14ac:dyDescent="0.25">
      <c r="B178" s="76">
        <v>10174</v>
      </c>
      <c r="C178" s="76" t="s">
        <v>303</v>
      </c>
      <c r="D178" s="126">
        <v>57605353</v>
      </c>
      <c r="E178" s="152">
        <v>16.54</v>
      </c>
      <c r="F178" s="76" t="s">
        <v>302</v>
      </c>
    </row>
    <row r="179" spans="2:6" x14ac:dyDescent="0.25">
      <c r="B179" s="76">
        <v>10175</v>
      </c>
      <c r="C179" s="76" t="s">
        <v>299</v>
      </c>
      <c r="D179" s="126">
        <v>45033697</v>
      </c>
      <c r="E179" s="152">
        <v>177.32</v>
      </c>
      <c r="F179" s="76" t="s">
        <v>307</v>
      </c>
    </row>
    <row r="180" spans="2:6" x14ac:dyDescent="0.25">
      <c r="B180" s="76">
        <v>10176</v>
      </c>
      <c r="C180" s="76" t="s">
        <v>23</v>
      </c>
      <c r="D180" s="126">
        <v>33917941</v>
      </c>
      <c r="E180" s="152">
        <v>21.5</v>
      </c>
      <c r="F180" s="76" t="s">
        <v>307</v>
      </c>
    </row>
    <row r="181" spans="2:6" x14ac:dyDescent="0.25">
      <c r="B181" s="76">
        <v>10177</v>
      </c>
      <c r="C181" s="76" t="s">
        <v>303</v>
      </c>
      <c r="D181" s="126">
        <v>39654675</v>
      </c>
      <c r="E181" s="152">
        <v>24.65</v>
      </c>
      <c r="F181" s="76" t="s">
        <v>302</v>
      </c>
    </row>
    <row r="182" spans="2:6" x14ac:dyDescent="0.25">
      <c r="B182" s="76">
        <v>10178</v>
      </c>
      <c r="C182" s="76" t="s">
        <v>305</v>
      </c>
      <c r="D182" s="126">
        <v>47532285</v>
      </c>
      <c r="E182" s="152">
        <v>19.43</v>
      </c>
      <c r="F182" s="76" t="s">
        <v>302</v>
      </c>
    </row>
    <row r="183" spans="2:6" x14ac:dyDescent="0.25">
      <c r="B183" s="76">
        <v>10179</v>
      </c>
      <c r="C183" s="76" t="s">
        <v>303</v>
      </c>
      <c r="D183" s="126">
        <v>85998809</v>
      </c>
      <c r="E183" s="152">
        <v>21.12</v>
      </c>
      <c r="F183" s="76" t="s">
        <v>302</v>
      </c>
    </row>
    <row r="184" spans="2:6" x14ac:dyDescent="0.25">
      <c r="B184" s="76">
        <v>10180</v>
      </c>
      <c r="C184" s="76" t="s">
        <v>303</v>
      </c>
      <c r="D184" s="126">
        <v>34960635</v>
      </c>
      <c r="E184" s="152">
        <v>18.100000000000001</v>
      </c>
      <c r="F184" s="76" t="s">
        <v>302</v>
      </c>
    </row>
    <row r="185" spans="2:6" x14ac:dyDescent="0.25">
      <c r="B185" s="76">
        <v>10181</v>
      </c>
      <c r="C185" s="76" t="s">
        <v>299</v>
      </c>
      <c r="D185" s="126">
        <v>85117076</v>
      </c>
      <c r="E185" s="152">
        <v>24.4</v>
      </c>
      <c r="F185" s="76" t="s">
        <v>307</v>
      </c>
    </row>
    <row r="186" spans="2:6" x14ac:dyDescent="0.25">
      <c r="B186" s="76">
        <v>10182</v>
      </c>
      <c r="C186" s="76" t="s">
        <v>23</v>
      </c>
      <c r="D186" s="126">
        <v>67865323</v>
      </c>
      <c r="E186" s="152">
        <v>19.37</v>
      </c>
      <c r="F186" s="76" t="s">
        <v>307</v>
      </c>
    </row>
    <row r="187" spans="2:6" x14ac:dyDescent="0.25">
      <c r="B187" s="76">
        <v>10183</v>
      </c>
      <c r="C187" s="76" t="s">
        <v>303</v>
      </c>
      <c r="D187" s="126">
        <v>55061563</v>
      </c>
      <c r="E187" s="152">
        <v>19.170000000000002</v>
      </c>
      <c r="F187" s="76" t="s">
        <v>302</v>
      </c>
    </row>
    <row r="188" spans="2:6" x14ac:dyDescent="0.25">
      <c r="B188" s="76">
        <v>10184</v>
      </c>
      <c r="C188" s="76" t="s">
        <v>23</v>
      </c>
      <c r="D188" s="126">
        <v>58022125</v>
      </c>
      <c r="E188" s="152">
        <v>241.77</v>
      </c>
      <c r="F188" s="76" t="s">
        <v>307</v>
      </c>
    </row>
    <row r="189" spans="2:6" x14ac:dyDescent="0.25">
      <c r="B189" s="76">
        <v>10185</v>
      </c>
      <c r="C189" s="76" t="s">
        <v>303</v>
      </c>
      <c r="D189" s="126">
        <v>25679000</v>
      </c>
      <c r="E189" s="152">
        <v>19.649999999999999</v>
      </c>
      <c r="F189" s="76" t="s">
        <v>307</v>
      </c>
    </row>
    <row r="190" spans="2:6" x14ac:dyDescent="0.25">
      <c r="B190" s="76">
        <v>10186</v>
      </c>
      <c r="C190" s="76" t="s">
        <v>303</v>
      </c>
      <c r="D190" s="126">
        <v>35078468</v>
      </c>
      <c r="E190" s="152">
        <v>19.88</v>
      </c>
      <c r="F190" s="76" t="s">
        <v>307</v>
      </c>
    </row>
    <row r="191" spans="2:6" x14ac:dyDescent="0.25">
      <c r="B191" s="76">
        <v>10187</v>
      </c>
      <c r="C191" s="76" t="s">
        <v>303</v>
      </c>
      <c r="D191" s="126">
        <v>75772325</v>
      </c>
      <c r="E191" s="152">
        <v>15.18</v>
      </c>
      <c r="F191" s="76" t="s">
        <v>302</v>
      </c>
    </row>
    <row r="192" spans="2:6" x14ac:dyDescent="0.25">
      <c r="B192" s="76">
        <v>10188</v>
      </c>
      <c r="C192" s="76" t="s">
        <v>303</v>
      </c>
      <c r="D192" s="126">
        <v>25433486</v>
      </c>
      <c r="E192" s="152">
        <v>15.08</v>
      </c>
      <c r="F192" s="76" t="s">
        <v>307</v>
      </c>
    </row>
    <row r="193" spans="2:6" x14ac:dyDescent="0.25">
      <c r="B193" s="76">
        <v>10189</v>
      </c>
      <c r="C193" s="76" t="s">
        <v>305</v>
      </c>
      <c r="D193" s="126">
        <v>65056232</v>
      </c>
      <c r="E193" s="152">
        <v>23.74</v>
      </c>
      <c r="F193" s="76" t="s">
        <v>307</v>
      </c>
    </row>
    <row r="194" spans="2:6" x14ac:dyDescent="0.25">
      <c r="B194" s="76">
        <v>10190</v>
      </c>
      <c r="C194" s="76" t="s">
        <v>305</v>
      </c>
      <c r="D194" s="126">
        <v>96077043</v>
      </c>
      <c r="E194" s="152">
        <v>19.440000000000001</v>
      </c>
      <c r="F194" s="76" t="s">
        <v>307</v>
      </c>
    </row>
    <row r="195" spans="2:6" x14ac:dyDescent="0.25">
      <c r="B195" s="76">
        <v>10191</v>
      </c>
      <c r="C195" s="76" t="s">
        <v>23</v>
      </c>
      <c r="D195" s="126">
        <v>68380003</v>
      </c>
      <c r="E195" s="152">
        <v>17.7</v>
      </c>
      <c r="F195" s="76" t="s">
        <v>302</v>
      </c>
    </row>
    <row r="196" spans="2:6" x14ac:dyDescent="0.25">
      <c r="B196" s="76">
        <v>10192</v>
      </c>
      <c r="C196" s="76" t="s">
        <v>303</v>
      </c>
      <c r="D196" s="126">
        <v>92733708</v>
      </c>
      <c r="E196" s="152">
        <v>16.989999999999998</v>
      </c>
      <c r="F196" s="76" t="s">
        <v>302</v>
      </c>
    </row>
    <row r="197" spans="2:6" x14ac:dyDescent="0.25">
      <c r="B197" s="76">
        <v>10193</v>
      </c>
      <c r="C197" s="76" t="s">
        <v>299</v>
      </c>
      <c r="D197" s="126">
        <v>17547620</v>
      </c>
      <c r="E197" s="152">
        <v>16.13</v>
      </c>
      <c r="F197" s="76" t="s">
        <v>307</v>
      </c>
    </row>
    <row r="198" spans="2:6" x14ac:dyDescent="0.25">
      <c r="B198" s="76">
        <v>10194</v>
      </c>
      <c r="C198" s="76" t="s">
        <v>303</v>
      </c>
      <c r="D198" s="126">
        <v>95291830</v>
      </c>
      <c r="E198" s="152">
        <v>24.8</v>
      </c>
      <c r="F198" s="76" t="s">
        <v>302</v>
      </c>
    </row>
    <row r="199" spans="2:6" x14ac:dyDescent="0.25">
      <c r="B199" s="76">
        <v>10195</v>
      </c>
      <c r="C199" s="76" t="s">
        <v>303</v>
      </c>
      <c r="D199" s="126">
        <v>49471722</v>
      </c>
      <c r="E199" s="152">
        <v>17.52</v>
      </c>
      <c r="F199" s="76" t="s">
        <v>307</v>
      </c>
    </row>
    <row r="200" spans="2:6" x14ac:dyDescent="0.25">
      <c r="B200" s="76">
        <v>10196</v>
      </c>
      <c r="C200" s="76" t="s">
        <v>305</v>
      </c>
      <c r="D200" s="126">
        <v>70336893</v>
      </c>
      <c r="E200" s="152">
        <v>23.63</v>
      </c>
      <c r="F200" s="76" t="s">
        <v>307</v>
      </c>
    </row>
    <row r="201" spans="2:6" x14ac:dyDescent="0.25">
      <c r="B201" s="76">
        <v>10197</v>
      </c>
      <c r="C201" s="76" t="s">
        <v>303</v>
      </c>
      <c r="D201" s="126">
        <v>44142213</v>
      </c>
      <c r="E201" s="152">
        <v>23.03</v>
      </c>
      <c r="F201" s="76" t="s">
        <v>302</v>
      </c>
    </row>
    <row r="202" spans="2:6" x14ac:dyDescent="0.25">
      <c r="B202" s="76">
        <v>10198</v>
      </c>
      <c r="C202" s="76" t="s">
        <v>303</v>
      </c>
      <c r="D202" s="126">
        <v>69832322</v>
      </c>
      <c r="E202" s="152">
        <v>21.03</v>
      </c>
      <c r="F202" s="76" t="s">
        <v>302</v>
      </c>
    </row>
    <row r="203" spans="2:6" x14ac:dyDescent="0.25">
      <c r="B203" s="76">
        <v>10199</v>
      </c>
      <c r="C203" s="76" t="s">
        <v>23</v>
      </c>
      <c r="D203" s="126">
        <v>54284580</v>
      </c>
      <c r="E203" s="152">
        <v>21.88</v>
      </c>
      <c r="F203" s="76" t="s">
        <v>307</v>
      </c>
    </row>
    <row r="204" spans="2:6" x14ac:dyDescent="0.25">
      <c r="B204" s="76">
        <v>10200</v>
      </c>
      <c r="C204" s="76" t="s">
        <v>23</v>
      </c>
      <c r="D204" s="126">
        <v>69967343</v>
      </c>
      <c r="E204" s="152">
        <v>24.86</v>
      </c>
      <c r="F204" s="76" t="s">
        <v>307</v>
      </c>
    </row>
    <row r="205" spans="2:6" x14ac:dyDescent="0.25">
      <c r="B205" s="76">
        <v>10201</v>
      </c>
      <c r="C205" s="76" t="s">
        <v>305</v>
      </c>
      <c r="D205" s="126">
        <v>70932816</v>
      </c>
      <c r="E205" s="152">
        <v>21.43</v>
      </c>
      <c r="F205" s="76" t="s">
        <v>302</v>
      </c>
    </row>
    <row r="206" spans="2:6" x14ac:dyDescent="0.25">
      <c r="B206" s="76">
        <v>10202</v>
      </c>
      <c r="C206" s="76" t="s">
        <v>23</v>
      </c>
      <c r="D206" s="126">
        <v>74082072</v>
      </c>
      <c r="E206" s="152">
        <v>16.32</v>
      </c>
      <c r="F206" s="76" t="s">
        <v>302</v>
      </c>
    </row>
    <row r="207" spans="2:6" x14ac:dyDescent="0.25">
      <c r="B207" s="76">
        <v>10203</v>
      </c>
      <c r="C207" s="76" t="s">
        <v>299</v>
      </c>
      <c r="D207" s="126">
        <v>92299116</v>
      </c>
      <c r="E207" s="152">
        <v>17.2</v>
      </c>
      <c r="F207" s="76" t="s">
        <v>302</v>
      </c>
    </row>
    <row r="208" spans="2:6" x14ac:dyDescent="0.25">
      <c r="B208" s="76">
        <v>10204</v>
      </c>
      <c r="C208" s="76" t="s">
        <v>305</v>
      </c>
      <c r="D208" s="126">
        <v>33160396</v>
      </c>
      <c r="E208" s="152">
        <v>17.87</v>
      </c>
      <c r="F208" s="76" t="s">
        <v>302</v>
      </c>
    </row>
    <row r="209" spans="2:6" x14ac:dyDescent="0.25">
      <c r="B209" s="76">
        <v>10205</v>
      </c>
      <c r="C209" s="76" t="s">
        <v>23</v>
      </c>
      <c r="D209" s="126">
        <v>22141389</v>
      </c>
      <c r="E209" s="152">
        <v>17.27</v>
      </c>
      <c r="F209" s="76" t="s">
        <v>302</v>
      </c>
    </row>
    <row r="210" spans="2:6" x14ac:dyDescent="0.25">
      <c r="B210" s="76">
        <v>10206</v>
      </c>
      <c r="C210" s="76" t="s">
        <v>23</v>
      </c>
      <c r="D210" s="126">
        <v>43297905</v>
      </c>
      <c r="E210" s="152">
        <v>19.760000000000002</v>
      </c>
      <c r="F210" s="76" t="s">
        <v>307</v>
      </c>
    </row>
    <row r="211" spans="2:6" x14ac:dyDescent="0.25">
      <c r="B211" s="76">
        <v>10207</v>
      </c>
      <c r="C211" s="76" t="s">
        <v>299</v>
      </c>
      <c r="D211" s="126">
        <v>72307242</v>
      </c>
      <c r="E211" s="152">
        <v>17.100000000000001</v>
      </c>
      <c r="F211" s="76" t="s">
        <v>307</v>
      </c>
    </row>
    <row r="212" spans="2:6" x14ac:dyDescent="0.25">
      <c r="B212" s="76">
        <v>10208</v>
      </c>
      <c r="C212" s="76" t="s">
        <v>303</v>
      </c>
      <c r="D212" s="126">
        <v>66131853</v>
      </c>
      <c r="E212" s="152">
        <v>15.66</v>
      </c>
      <c r="F212" s="76" t="s">
        <v>307</v>
      </c>
    </row>
    <row r="213" spans="2:6" x14ac:dyDescent="0.25">
      <c r="B213" s="76">
        <v>10209</v>
      </c>
      <c r="C213" s="76" t="s">
        <v>303</v>
      </c>
      <c r="D213" s="126">
        <v>71755916</v>
      </c>
      <c r="E213" s="152">
        <v>22.37</v>
      </c>
      <c r="F213" s="76" t="s">
        <v>307</v>
      </c>
    </row>
    <row r="214" spans="2:6" x14ac:dyDescent="0.25">
      <c r="B214" s="76">
        <v>10210</v>
      </c>
      <c r="C214" s="76" t="s">
        <v>299</v>
      </c>
      <c r="D214" s="126">
        <v>55102089</v>
      </c>
      <c r="E214" s="152">
        <v>15.81</v>
      </c>
      <c r="F214" s="76" t="s">
        <v>302</v>
      </c>
    </row>
    <row r="215" spans="2:6" x14ac:dyDescent="0.25">
      <c r="B215" s="76">
        <v>10211</v>
      </c>
      <c r="C215" s="76" t="s">
        <v>23</v>
      </c>
      <c r="D215" s="126">
        <v>25266837</v>
      </c>
      <c r="E215" s="152">
        <v>18.75</v>
      </c>
      <c r="F215" s="76" t="s">
        <v>302</v>
      </c>
    </row>
    <row r="216" spans="2:6" x14ac:dyDescent="0.25">
      <c r="B216" s="76">
        <v>10212</v>
      </c>
      <c r="C216" s="76" t="s">
        <v>303</v>
      </c>
      <c r="D216" s="126">
        <v>17246696</v>
      </c>
      <c r="E216" s="152">
        <v>192.41</v>
      </c>
      <c r="F216" s="76" t="s">
        <v>307</v>
      </c>
    </row>
    <row r="217" spans="2:6" x14ac:dyDescent="0.25">
      <c r="B217" s="76">
        <v>10213</v>
      </c>
      <c r="C217" s="76" t="s">
        <v>23</v>
      </c>
      <c r="D217" s="126">
        <v>55149876</v>
      </c>
      <c r="E217" s="152">
        <v>242.52</v>
      </c>
      <c r="F217" s="76" t="s">
        <v>307</v>
      </c>
    </row>
    <row r="218" spans="2:6" x14ac:dyDescent="0.25">
      <c r="B218" s="76">
        <v>10214</v>
      </c>
      <c r="C218" s="76" t="s">
        <v>305</v>
      </c>
      <c r="D218" s="126">
        <v>66024609</v>
      </c>
      <c r="E218" s="152">
        <v>20.399999999999999</v>
      </c>
      <c r="F218" s="76" t="s">
        <v>307</v>
      </c>
    </row>
    <row r="219" spans="2:6" x14ac:dyDescent="0.25">
      <c r="B219" s="76">
        <v>10215</v>
      </c>
      <c r="C219" s="76" t="s">
        <v>299</v>
      </c>
      <c r="D219" s="126">
        <v>74962881</v>
      </c>
      <c r="E219" s="152">
        <v>24.71</v>
      </c>
      <c r="F219" s="76" t="s">
        <v>302</v>
      </c>
    </row>
    <row r="220" spans="2:6" x14ac:dyDescent="0.25">
      <c r="B220" s="76">
        <v>10216</v>
      </c>
      <c r="C220" s="76" t="s">
        <v>299</v>
      </c>
      <c r="D220" s="126">
        <v>66903731</v>
      </c>
      <c r="E220" s="152">
        <v>21.49</v>
      </c>
      <c r="F220" s="76" t="s">
        <v>302</v>
      </c>
    </row>
    <row r="221" spans="2:6" x14ac:dyDescent="0.25">
      <c r="B221" s="76">
        <v>10217</v>
      </c>
      <c r="C221" s="76" t="s">
        <v>303</v>
      </c>
      <c r="D221" s="126">
        <v>71026884</v>
      </c>
      <c r="E221" s="152">
        <v>22.26</v>
      </c>
      <c r="F221" s="76" t="s">
        <v>302</v>
      </c>
    </row>
    <row r="222" spans="2:6" x14ac:dyDescent="0.25">
      <c r="B222" s="76">
        <v>10218</v>
      </c>
      <c r="C222" s="76" t="s">
        <v>303</v>
      </c>
      <c r="D222" s="126">
        <v>86140667</v>
      </c>
      <c r="E222" s="152">
        <v>22.39</v>
      </c>
      <c r="F222" s="76" t="s">
        <v>307</v>
      </c>
    </row>
    <row r="223" spans="2:6" x14ac:dyDescent="0.25">
      <c r="B223" s="76">
        <v>10219</v>
      </c>
      <c r="C223" s="76" t="s">
        <v>299</v>
      </c>
      <c r="D223" s="126">
        <v>97905965</v>
      </c>
      <c r="E223" s="152">
        <v>21.01</v>
      </c>
      <c r="F223" s="76" t="s">
        <v>307</v>
      </c>
    </row>
    <row r="224" spans="2:6" x14ac:dyDescent="0.25">
      <c r="B224" s="76">
        <v>10220</v>
      </c>
      <c r="C224" s="76" t="s">
        <v>303</v>
      </c>
      <c r="D224" s="126">
        <v>40197352</v>
      </c>
      <c r="E224" s="152">
        <v>226.15</v>
      </c>
      <c r="F224" s="76" t="s">
        <v>307</v>
      </c>
    </row>
    <row r="225" spans="2:6" x14ac:dyDescent="0.25">
      <c r="B225" s="76">
        <v>10221</v>
      </c>
      <c r="C225" s="76" t="s">
        <v>303</v>
      </c>
      <c r="D225" s="126">
        <v>43741856</v>
      </c>
      <c r="E225" s="152">
        <v>20.67</v>
      </c>
      <c r="F225" s="76" t="s">
        <v>307</v>
      </c>
    </row>
    <row r="226" spans="2:6" x14ac:dyDescent="0.25">
      <c r="B226" s="76">
        <v>10222</v>
      </c>
      <c r="C226" s="76" t="s">
        <v>303</v>
      </c>
      <c r="D226" s="126">
        <v>78186031</v>
      </c>
      <c r="E226" s="152">
        <v>21.72</v>
      </c>
      <c r="F226" s="76" t="s">
        <v>302</v>
      </c>
    </row>
    <row r="227" spans="2:6" x14ac:dyDescent="0.25">
      <c r="B227" s="76">
        <v>10223</v>
      </c>
      <c r="C227" s="76" t="s">
        <v>299</v>
      </c>
      <c r="D227" s="126">
        <v>58045939</v>
      </c>
      <c r="E227" s="152">
        <v>16.34</v>
      </c>
      <c r="F227" s="76" t="s">
        <v>307</v>
      </c>
    </row>
    <row r="228" spans="2:6" x14ac:dyDescent="0.25">
      <c r="B228" s="76">
        <v>10224</v>
      </c>
      <c r="C228" s="76" t="s">
        <v>303</v>
      </c>
      <c r="D228" s="126">
        <v>16151482</v>
      </c>
      <c r="E228" s="152">
        <v>19.190000000000001</v>
      </c>
      <c r="F228" s="76" t="s">
        <v>307</v>
      </c>
    </row>
    <row r="229" spans="2:6" x14ac:dyDescent="0.25">
      <c r="B229" s="76">
        <v>10225</v>
      </c>
      <c r="C229" s="76" t="s">
        <v>303</v>
      </c>
      <c r="D229" s="126">
        <v>16578164</v>
      </c>
      <c r="E229" s="152">
        <v>19.21</v>
      </c>
      <c r="F229" s="76" t="s">
        <v>302</v>
      </c>
    </row>
    <row r="230" spans="2:6" x14ac:dyDescent="0.25">
      <c r="B230" s="76">
        <v>10226</v>
      </c>
      <c r="C230" s="76" t="s">
        <v>303</v>
      </c>
      <c r="D230" s="126">
        <v>96323938</v>
      </c>
      <c r="E230" s="152">
        <v>16.059999999999999</v>
      </c>
      <c r="F230" s="76" t="s">
        <v>307</v>
      </c>
    </row>
    <row r="231" spans="2:6" x14ac:dyDescent="0.25">
      <c r="B231" s="76">
        <v>10227</v>
      </c>
      <c r="C231" s="76" t="s">
        <v>23</v>
      </c>
      <c r="D231" s="126">
        <v>77228031</v>
      </c>
      <c r="E231" s="152">
        <v>20.87</v>
      </c>
      <c r="F231" s="76" t="s">
        <v>302</v>
      </c>
    </row>
    <row r="232" spans="2:6" x14ac:dyDescent="0.25">
      <c r="B232" s="76">
        <v>10228</v>
      </c>
      <c r="C232" s="76" t="s">
        <v>303</v>
      </c>
      <c r="D232" s="126">
        <v>10779898</v>
      </c>
      <c r="E232" s="152">
        <v>15.33</v>
      </c>
      <c r="F232" s="76" t="s">
        <v>302</v>
      </c>
    </row>
    <row r="233" spans="2:6" x14ac:dyDescent="0.25">
      <c r="B233" s="76">
        <v>10229</v>
      </c>
      <c r="C233" s="76" t="s">
        <v>303</v>
      </c>
      <c r="D233" s="126">
        <v>85174502</v>
      </c>
      <c r="E233" s="152">
        <v>23.58</v>
      </c>
      <c r="F233" s="76" t="s">
        <v>302</v>
      </c>
    </row>
    <row r="234" spans="2:6" x14ac:dyDescent="0.25">
      <c r="B234" s="76">
        <v>10230</v>
      </c>
      <c r="C234" s="76" t="s">
        <v>305</v>
      </c>
      <c r="D234" s="126">
        <v>73359370</v>
      </c>
      <c r="E234" s="152">
        <v>15.34</v>
      </c>
      <c r="F234" s="76" t="s">
        <v>307</v>
      </c>
    </row>
    <row r="235" spans="2:6" x14ac:dyDescent="0.25">
      <c r="B235" s="76">
        <v>10231</v>
      </c>
      <c r="C235" s="76" t="s">
        <v>305</v>
      </c>
      <c r="D235" s="126">
        <v>10400774</v>
      </c>
      <c r="E235" s="152">
        <v>216.2</v>
      </c>
      <c r="F235" s="76" t="s">
        <v>307</v>
      </c>
    </row>
    <row r="236" spans="2:6" x14ac:dyDescent="0.25">
      <c r="B236" s="76">
        <v>10232</v>
      </c>
      <c r="C236" s="76" t="s">
        <v>299</v>
      </c>
      <c r="D236" s="126">
        <v>69035250</v>
      </c>
      <c r="E236" s="152">
        <v>21.85</v>
      </c>
      <c r="F236" s="76" t="s">
        <v>302</v>
      </c>
    </row>
    <row r="237" spans="2:6" x14ac:dyDescent="0.25">
      <c r="B237" s="76">
        <v>10233</v>
      </c>
      <c r="C237" s="76" t="s">
        <v>303</v>
      </c>
      <c r="D237" s="126">
        <v>45792515</v>
      </c>
      <c r="E237" s="152">
        <v>23.59</v>
      </c>
      <c r="F237" s="76" t="s">
        <v>307</v>
      </c>
    </row>
    <row r="238" spans="2:6" x14ac:dyDescent="0.25">
      <c r="B238" s="76">
        <v>10234</v>
      </c>
      <c r="C238" s="76" t="s">
        <v>305</v>
      </c>
      <c r="D238" s="126">
        <v>28433265</v>
      </c>
      <c r="E238" s="152">
        <v>20.440000000000001</v>
      </c>
      <c r="F238" s="76" t="s">
        <v>307</v>
      </c>
    </row>
    <row r="239" spans="2:6" x14ac:dyDescent="0.25">
      <c r="B239" s="76">
        <v>10235</v>
      </c>
      <c r="C239" s="76" t="s">
        <v>299</v>
      </c>
      <c r="D239" s="126">
        <v>55311936</v>
      </c>
      <c r="E239" s="152">
        <v>22.05</v>
      </c>
      <c r="F239" s="76" t="s">
        <v>302</v>
      </c>
    </row>
    <row r="240" spans="2:6" x14ac:dyDescent="0.25">
      <c r="B240" s="76">
        <v>10236</v>
      </c>
      <c r="C240" s="76" t="s">
        <v>303</v>
      </c>
      <c r="D240" s="126">
        <v>64115201</v>
      </c>
      <c r="E240" s="152">
        <v>20.420000000000002</v>
      </c>
      <c r="F240" s="76" t="s">
        <v>307</v>
      </c>
    </row>
    <row r="241" spans="2:6" x14ac:dyDescent="0.25">
      <c r="B241" s="76">
        <v>10237</v>
      </c>
      <c r="C241" s="76" t="s">
        <v>303</v>
      </c>
      <c r="D241" s="126">
        <v>66071683</v>
      </c>
      <c r="E241" s="152">
        <v>20.49</v>
      </c>
      <c r="F241" s="76" t="s">
        <v>302</v>
      </c>
    </row>
    <row r="242" spans="2:6" x14ac:dyDescent="0.25">
      <c r="B242" s="76">
        <v>10238</v>
      </c>
      <c r="C242" s="76" t="s">
        <v>303</v>
      </c>
      <c r="D242" s="126">
        <v>97687340</v>
      </c>
      <c r="E242" s="152">
        <v>161.46</v>
      </c>
      <c r="F242" s="76" t="s">
        <v>307</v>
      </c>
    </row>
    <row r="243" spans="2:6" x14ac:dyDescent="0.25">
      <c r="B243" s="76">
        <v>10239</v>
      </c>
      <c r="C243" s="76" t="s">
        <v>23</v>
      </c>
      <c r="D243" s="126">
        <v>41078038</v>
      </c>
      <c r="E243" s="152">
        <v>19.690000000000001</v>
      </c>
      <c r="F243" s="76" t="s">
        <v>302</v>
      </c>
    </row>
    <row r="244" spans="2:6" x14ac:dyDescent="0.25">
      <c r="B244" s="76">
        <v>10240</v>
      </c>
      <c r="C244" s="76" t="s">
        <v>23</v>
      </c>
      <c r="D244" s="126">
        <v>55142477</v>
      </c>
      <c r="E244" s="152">
        <v>24.16</v>
      </c>
      <c r="F244" s="76" t="s">
        <v>307</v>
      </c>
    </row>
    <row r="245" spans="2:6" x14ac:dyDescent="0.25">
      <c r="B245" s="76">
        <v>10241</v>
      </c>
      <c r="C245" s="76" t="s">
        <v>299</v>
      </c>
      <c r="D245" s="126">
        <v>41419462</v>
      </c>
      <c r="E245" s="152">
        <v>22.8</v>
      </c>
      <c r="F245" s="76" t="s">
        <v>302</v>
      </c>
    </row>
    <row r="246" spans="2:6" x14ac:dyDescent="0.25">
      <c r="B246" s="76">
        <v>10242</v>
      </c>
      <c r="C246" s="76" t="s">
        <v>299</v>
      </c>
      <c r="D246" s="126">
        <v>39303323</v>
      </c>
      <c r="E246" s="152">
        <v>243.7</v>
      </c>
      <c r="F246" s="76" t="s">
        <v>307</v>
      </c>
    </row>
    <row r="247" spans="2:6" x14ac:dyDescent="0.25">
      <c r="B247" s="76">
        <v>10243</v>
      </c>
      <c r="C247" s="76" t="s">
        <v>303</v>
      </c>
      <c r="D247" s="126">
        <v>95949085</v>
      </c>
      <c r="E247" s="152">
        <v>210.38</v>
      </c>
      <c r="F247" s="76" t="s">
        <v>307</v>
      </c>
    </row>
    <row r="248" spans="2:6" x14ac:dyDescent="0.25">
      <c r="B248" s="76">
        <v>10244</v>
      </c>
      <c r="C248" s="76" t="s">
        <v>303</v>
      </c>
      <c r="D248" s="126">
        <v>28911817</v>
      </c>
      <c r="E248" s="152">
        <v>161.5</v>
      </c>
      <c r="F248" s="76" t="s">
        <v>307</v>
      </c>
    </row>
    <row r="249" spans="2:6" x14ac:dyDescent="0.25">
      <c r="B249" s="76">
        <v>10245</v>
      </c>
      <c r="C249" s="76" t="s">
        <v>23</v>
      </c>
      <c r="D249" s="126">
        <v>36561487</v>
      </c>
      <c r="E249" s="152">
        <v>21.92</v>
      </c>
      <c r="F249" s="76" t="s">
        <v>302</v>
      </c>
    </row>
    <row r="250" spans="2:6" x14ac:dyDescent="0.25">
      <c r="B250" s="76">
        <v>10246</v>
      </c>
      <c r="C250" s="76" t="s">
        <v>303</v>
      </c>
      <c r="D250" s="126">
        <v>71502183</v>
      </c>
      <c r="E250" s="152">
        <v>23.75</v>
      </c>
      <c r="F250" s="76" t="s">
        <v>302</v>
      </c>
    </row>
    <row r="251" spans="2:6" x14ac:dyDescent="0.25">
      <c r="B251" s="76">
        <v>10247</v>
      </c>
      <c r="C251" s="76" t="s">
        <v>303</v>
      </c>
      <c r="D251" s="126">
        <v>54077093</v>
      </c>
      <c r="E251" s="152">
        <v>23.74</v>
      </c>
      <c r="F251" s="76" t="s">
        <v>302</v>
      </c>
    </row>
    <row r="252" spans="2:6" x14ac:dyDescent="0.25">
      <c r="B252" s="76">
        <v>10248</v>
      </c>
      <c r="C252" s="76" t="s">
        <v>303</v>
      </c>
      <c r="D252" s="126">
        <v>92266350</v>
      </c>
      <c r="E252" s="152">
        <v>21.67</v>
      </c>
      <c r="F252" s="76" t="s">
        <v>307</v>
      </c>
    </row>
    <row r="253" spans="2:6" x14ac:dyDescent="0.25">
      <c r="B253" s="76">
        <v>10249</v>
      </c>
      <c r="C253" s="76" t="s">
        <v>303</v>
      </c>
      <c r="D253" s="126">
        <v>60490288</v>
      </c>
      <c r="E253" s="152">
        <v>22.04</v>
      </c>
      <c r="F253" s="76" t="s">
        <v>307</v>
      </c>
    </row>
    <row r="254" spans="2:6" x14ac:dyDescent="0.25">
      <c r="B254" s="76">
        <v>10250</v>
      </c>
      <c r="C254" s="76" t="s">
        <v>305</v>
      </c>
      <c r="D254" s="126">
        <v>72701137</v>
      </c>
      <c r="E254" s="152">
        <v>17.829999999999998</v>
      </c>
      <c r="F254" s="76" t="s">
        <v>302</v>
      </c>
    </row>
    <row r="255" spans="2:6" x14ac:dyDescent="0.25">
      <c r="B255" s="76">
        <v>10251</v>
      </c>
      <c r="C255" s="76" t="s">
        <v>23</v>
      </c>
      <c r="D255" s="126">
        <v>32435141</v>
      </c>
      <c r="E255" s="152">
        <v>23.6</v>
      </c>
      <c r="F255" s="76" t="s">
        <v>307</v>
      </c>
    </row>
    <row r="256" spans="2:6" x14ac:dyDescent="0.25">
      <c r="B256" s="76">
        <v>10252</v>
      </c>
      <c r="C256" s="76" t="s">
        <v>305</v>
      </c>
      <c r="D256" s="126">
        <v>48330352</v>
      </c>
      <c r="E256" s="152">
        <v>19.899999999999999</v>
      </c>
      <c r="F256" s="76" t="s">
        <v>307</v>
      </c>
    </row>
    <row r="257" spans="2:6" x14ac:dyDescent="0.25">
      <c r="B257" s="76">
        <v>10253</v>
      </c>
      <c r="C257" s="76" t="s">
        <v>299</v>
      </c>
      <c r="D257" s="126">
        <v>17689891</v>
      </c>
      <c r="E257" s="152">
        <v>209.2</v>
      </c>
      <c r="F257" s="76" t="s">
        <v>307</v>
      </c>
    </row>
    <row r="258" spans="2:6" x14ac:dyDescent="0.25">
      <c r="B258" s="76">
        <v>10254</v>
      </c>
      <c r="C258" s="76" t="s">
        <v>299</v>
      </c>
      <c r="D258" s="126">
        <v>67182932</v>
      </c>
      <c r="E258" s="153">
        <v>24</v>
      </c>
      <c r="F258" s="76" t="s">
        <v>307</v>
      </c>
    </row>
    <row r="259" spans="2:6" x14ac:dyDescent="0.25">
      <c r="B259" s="76">
        <v>10255</v>
      </c>
      <c r="C259" s="76" t="s">
        <v>303</v>
      </c>
      <c r="D259" s="126">
        <v>97950489</v>
      </c>
      <c r="E259" s="152">
        <v>17.809999999999999</v>
      </c>
      <c r="F259" s="76" t="s">
        <v>307</v>
      </c>
    </row>
    <row r="260" spans="2:6" x14ac:dyDescent="0.25">
      <c r="B260" s="76">
        <v>10256</v>
      </c>
      <c r="C260" s="76" t="s">
        <v>303</v>
      </c>
      <c r="D260" s="126">
        <v>50561229</v>
      </c>
      <c r="E260" s="152">
        <v>24.77</v>
      </c>
      <c r="F260" s="76" t="s">
        <v>302</v>
      </c>
    </row>
    <row r="261" spans="2:6" x14ac:dyDescent="0.25">
      <c r="B261" s="76">
        <v>10257</v>
      </c>
      <c r="C261" s="76" t="s">
        <v>299</v>
      </c>
      <c r="D261" s="126">
        <v>70759248</v>
      </c>
      <c r="E261" s="153">
        <v>21</v>
      </c>
      <c r="F261" s="76" t="s">
        <v>302</v>
      </c>
    </row>
    <row r="262" spans="2:6" x14ac:dyDescent="0.25">
      <c r="B262" s="76">
        <v>10258</v>
      </c>
      <c r="C262" s="76" t="s">
        <v>305</v>
      </c>
      <c r="D262" s="126">
        <v>77616151</v>
      </c>
      <c r="E262" s="152">
        <v>191.43</v>
      </c>
      <c r="F262" s="76" t="s">
        <v>307</v>
      </c>
    </row>
    <row r="263" spans="2:6" x14ac:dyDescent="0.25">
      <c r="B263" s="76">
        <v>10259</v>
      </c>
      <c r="C263" s="76" t="s">
        <v>23</v>
      </c>
      <c r="D263" s="126">
        <v>79551499</v>
      </c>
      <c r="E263" s="152">
        <v>24.52</v>
      </c>
      <c r="F263" s="76" t="s">
        <v>302</v>
      </c>
    </row>
    <row r="264" spans="2:6" x14ac:dyDescent="0.25">
      <c r="B264" s="76">
        <v>10260</v>
      </c>
      <c r="C264" s="76" t="s">
        <v>299</v>
      </c>
      <c r="D264" s="126">
        <v>90656731</v>
      </c>
      <c r="E264" s="152">
        <v>17.34</v>
      </c>
      <c r="F264" s="76" t="s">
        <v>302</v>
      </c>
    </row>
    <row r="265" spans="2:6" x14ac:dyDescent="0.25">
      <c r="B265" s="76">
        <v>10261</v>
      </c>
      <c r="C265" s="76" t="s">
        <v>299</v>
      </c>
      <c r="D265" s="126">
        <v>33909737</v>
      </c>
      <c r="E265" s="152">
        <v>17.190000000000001</v>
      </c>
      <c r="F265" s="76" t="s">
        <v>307</v>
      </c>
    </row>
    <row r="266" spans="2:6" x14ac:dyDescent="0.25">
      <c r="B266" s="76">
        <v>10262</v>
      </c>
      <c r="C266" s="76" t="s">
        <v>303</v>
      </c>
      <c r="D266" s="126">
        <v>63841931</v>
      </c>
      <c r="E266" s="152">
        <v>22.55</v>
      </c>
      <c r="F266" s="76" t="s">
        <v>307</v>
      </c>
    </row>
    <row r="267" spans="2:6" x14ac:dyDescent="0.25">
      <c r="B267" s="76">
        <v>10263</v>
      </c>
      <c r="C267" s="76" t="s">
        <v>23</v>
      </c>
      <c r="D267" s="126">
        <v>30506370</v>
      </c>
      <c r="E267" s="152">
        <v>15.35</v>
      </c>
      <c r="F267" s="76" t="s">
        <v>302</v>
      </c>
    </row>
    <row r="268" spans="2:6" x14ac:dyDescent="0.25">
      <c r="B268" s="76">
        <v>10264</v>
      </c>
      <c r="C268" s="76" t="s">
        <v>23</v>
      </c>
      <c r="D268" s="126">
        <v>81572757</v>
      </c>
      <c r="E268" s="152">
        <v>23.2</v>
      </c>
      <c r="F268" s="76" t="s">
        <v>307</v>
      </c>
    </row>
    <row r="269" spans="2:6" x14ac:dyDescent="0.25">
      <c r="B269" s="76">
        <v>10265</v>
      </c>
      <c r="C269" s="76" t="s">
        <v>303</v>
      </c>
      <c r="D269" s="126">
        <v>70596149</v>
      </c>
      <c r="E269" s="152">
        <v>241.65</v>
      </c>
      <c r="F269" s="76" t="s">
        <v>307</v>
      </c>
    </row>
    <row r="270" spans="2:6" x14ac:dyDescent="0.25">
      <c r="B270" s="76">
        <v>10266</v>
      </c>
      <c r="C270" s="76" t="s">
        <v>303</v>
      </c>
      <c r="D270" s="126">
        <v>95125046</v>
      </c>
      <c r="E270" s="152">
        <v>242.4</v>
      </c>
      <c r="F270" s="76" t="s">
        <v>307</v>
      </c>
    </row>
    <row r="271" spans="2:6" x14ac:dyDescent="0.25">
      <c r="B271" s="76">
        <v>10267</v>
      </c>
      <c r="C271" s="76" t="s">
        <v>303</v>
      </c>
      <c r="D271" s="126">
        <v>10754185</v>
      </c>
      <c r="E271" s="152">
        <v>23.01</v>
      </c>
      <c r="F271" s="76" t="s">
        <v>302</v>
      </c>
    </row>
    <row r="272" spans="2:6" x14ac:dyDescent="0.25">
      <c r="B272" s="76">
        <v>10268</v>
      </c>
      <c r="C272" s="76" t="s">
        <v>299</v>
      </c>
      <c r="D272" s="126">
        <v>88506060</v>
      </c>
      <c r="E272" s="152">
        <v>17.22</v>
      </c>
      <c r="F272" s="76" t="s">
        <v>302</v>
      </c>
    </row>
    <row r="273" spans="2:6" x14ac:dyDescent="0.25">
      <c r="B273" s="76">
        <v>10269</v>
      </c>
      <c r="C273" s="76" t="s">
        <v>305</v>
      </c>
      <c r="D273" s="126">
        <v>80319080</v>
      </c>
      <c r="E273" s="152">
        <v>15.96</v>
      </c>
      <c r="F273" s="76" t="s">
        <v>302</v>
      </c>
    </row>
    <row r="274" spans="2:6" x14ac:dyDescent="0.25">
      <c r="B274" s="76">
        <v>10270</v>
      </c>
      <c r="C274" s="76" t="s">
        <v>299</v>
      </c>
      <c r="D274" s="126">
        <v>27016365</v>
      </c>
      <c r="E274" s="152">
        <v>15.45</v>
      </c>
      <c r="F274" s="76" t="s">
        <v>302</v>
      </c>
    </row>
    <row r="275" spans="2:6" x14ac:dyDescent="0.25">
      <c r="B275" s="76">
        <v>10271</v>
      </c>
      <c r="C275" s="76" t="s">
        <v>305</v>
      </c>
      <c r="D275" s="126">
        <v>80034508</v>
      </c>
      <c r="E275" s="152">
        <v>17.41</v>
      </c>
      <c r="F275" s="76" t="s">
        <v>302</v>
      </c>
    </row>
    <row r="276" spans="2:6" x14ac:dyDescent="0.25">
      <c r="B276" s="76">
        <v>10272</v>
      </c>
      <c r="C276" s="76" t="s">
        <v>299</v>
      </c>
      <c r="D276" s="126">
        <v>76677689</v>
      </c>
      <c r="E276" s="152">
        <v>21.64</v>
      </c>
      <c r="F276" s="76" t="s">
        <v>307</v>
      </c>
    </row>
    <row r="277" spans="2:6" x14ac:dyDescent="0.25">
      <c r="B277" s="76">
        <v>10273</v>
      </c>
      <c r="C277" s="76" t="s">
        <v>23</v>
      </c>
      <c r="D277" s="126">
        <v>96855830</v>
      </c>
      <c r="E277" s="152">
        <v>157.86000000000001</v>
      </c>
      <c r="F277" s="76" t="s">
        <v>307</v>
      </c>
    </row>
    <row r="278" spans="2:6" x14ac:dyDescent="0.25">
      <c r="B278" s="76">
        <v>10274</v>
      </c>
      <c r="C278" s="76" t="s">
        <v>303</v>
      </c>
      <c r="D278" s="126">
        <v>54775836</v>
      </c>
      <c r="E278" s="152">
        <v>18.170000000000002</v>
      </c>
      <c r="F278" s="76" t="s">
        <v>302</v>
      </c>
    </row>
    <row r="279" spans="2:6" x14ac:dyDescent="0.25">
      <c r="B279" s="76">
        <v>10275</v>
      </c>
      <c r="C279" s="76" t="s">
        <v>303</v>
      </c>
      <c r="D279" s="126">
        <v>18066842</v>
      </c>
      <c r="E279" s="152">
        <v>18.73</v>
      </c>
      <c r="F279" s="76" t="s">
        <v>307</v>
      </c>
    </row>
    <row r="280" spans="2:6" x14ac:dyDescent="0.25">
      <c r="B280" s="76">
        <v>10276</v>
      </c>
      <c r="C280" s="76" t="s">
        <v>303</v>
      </c>
      <c r="D280" s="126">
        <v>28240563</v>
      </c>
      <c r="E280" s="152">
        <v>17.239999999999998</v>
      </c>
      <c r="F280" s="76" t="s">
        <v>307</v>
      </c>
    </row>
    <row r="281" spans="2:6" x14ac:dyDescent="0.25">
      <c r="B281" s="76">
        <v>10277</v>
      </c>
      <c r="C281" s="76" t="s">
        <v>23</v>
      </c>
      <c r="D281" s="126">
        <v>24796034</v>
      </c>
      <c r="E281" s="152">
        <v>23.91</v>
      </c>
      <c r="F281" s="76" t="s">
        <v>302</v>
      </c>
    </row>
    <row r="282" spans="2:6" x14ac:dyDescent="0.25">
      <c r="B282" s="76">
        <v>10278</v>
      </c>
      <c r="C282" s="76" t="s">
        <v>23</v>
      </c>
      <c r="D282" s="126">
        <v>60979466</v>
      </c>
      <c r="E282" s="152">
        <v>22.12</v>
      </c>
      <c r="F282" s="76" t="s">
        <v>307</v>
      </c>
    </row>
    <row r="283" spans="2:6" x14ac:dyDescent="0.25">
      <c r="B283" s="76">
        <v>10279</v>
      </c>
      <c r="C283" s="76" t="s">
        <v>303</v>
      </c>
      <c r="D283" s="126">
        <v>44558261</v>
      </c>
      <c r="E283" s="152">
        <v>15.25</v>
      </c>
      <c r="F283" s="76" t="s">
        <v>302</v>
      </c>
    </row>
    <row r="284" spans="2:6" x14ac:dyDescent="0.25">
      <c r="B284" s="76">
        <v>10280</v>
      </c>
      <c r="C284" s="76" t="s">
        <v>23</v>
      </c>
      <c r="D284" s="126">
        <v>49683597</v>
      </c>
      <c r="E284" s="152">
        <v>24.77</v>
      </c>
      <c r="F284" s="76" t="s">
        <v>307</v>
      </c>
    </row>
    <row r="285" spans="2:6" x14ac:dyDescent="0.25">
      <c r="B285" s="76">
        <v>10281</v>
      </c>
      <c r="C285" s="76" t="s">
        <v>303</v>
      </c>
      <c r="D285" s="126">
        <v>70748780</v>
      </c>
      <c r="E285" s="152">
        <v>20.28</v>
      </c>
      <c r="F285" s="76" t="s">
        <v>307</v>
      </c>
    </row>
    <row r="286" spans="2:6" x14ac:dyDescent="0.25">
      <c r="B286" s="76">
        <v>10282</v>
      </c>
      <c r="C286" s="76" t="s">
        <v>23</v>
      </c>
      <c r="D286" s="126">
        <v>80637514</v>
      </c>
      <c r="E286" s="152">
        <v>20.329999999999998</v>
      </c>
      <c r="F286" s="76" t="s">
        <v>302</v>
      </c>
    </row>
    <row r="287" spans="2:6" x14ac:dyDescent="0.25">
      <c r="B287" s="76">
        <v>10283</v>
      </c>
      <c r="C287" s="76" t="s">
        <v>23</v>
      </c>
      <c r="D287" s="126">
        <v>77963353</v>
      </c>
      <c r="E287" s="152">
        <v>16.899999999999999</v>
      </c>
      <c r="F287" s="76" t="s">
        <v>307</v>
      </c>
    </row>
    <row r="288" spans="2:6" x14ac:dyDescent="0.25">
      <c r="B288" s="76">
        <v>10284</v>
      </c>
      <c r="C288" s="76" t="s">
        <v>23</v>
      </c>
      <c r="D288" s="126">
        <v>55003920</v>
      </c>
      <c r="E288" s="152">
        <v>16.47</v>
      </c>
      <c r="F288" s="76" t="s">
        <v>307</v>
      </c>
    </row>
    <row r="289" spans="2:6" x14ac:dyDescent="0.25">
      <c r="B289" s="76">
        <v>10285</v>
      </c>
      <c r="C289" s="76" t="s">
        <v>303</v>
      </c>
      <c r="D289" s="126">
        <v>66231568</v>
      </c>
      <c r="E289" s="152">
        <v>21.18</v>
      </c>
      <c r="F289" s="76" t="s">
        <v>307</v>
      </c>
    </row>
    <row r="290" spans="2:6" x14ac:dyDescent="0.25">
      <c r="B290" s="76">
        <v>10286</v>
      </c>
      <c r="C290" s="76" t="s">
        <v>303</v>
      </c>
      <c r="D290" s="126">
        <v>49290839</v>
      </c>
      <c r="E290" s="152">
        <v>15.86</v>
      </c>
      <c r="F290" s="76" t="s">
        <v>307</v>
      </c>
    </row>
    <row r="291" spans="2:6" x14ac:dyDescent="0.25">
      <c r="B291" s="76">
        <v>10287</v>
      </c>
      <c r="C291" s="76" t="s">
        <v>303</v>
      </c>
      <c r="D291" s="126">
        <v>65745301</v>
      </c>
      <c r="E291" s="152">
        <v>24.42</v>
      </c>
      <c r="F291" s="76" t="s">
        <v>307</v>
      </c>
    </row>
    <row r="292" spans="2:6" x14ac:dyDescent="0.25">
      <c r="B292" s="76">
        <v>10288</v>
      </c>
      <c r="C292" s="76" t="s">
        <v>23</v>
      </c>
      <c r="D292" s="126">
        <v>18744208</v>
      </c>
      <c r="E292" s="152">
        <v>222.38</v>
      </c>
      <c r="F292" s="76" t="s">
        <v>307</v>
      </c>
    </row>
    <row r="293" spans="2:6" x14ac:dyDescent="0.25">
      <c r="B293" s="76">
        <v>10289</v>
      </c>
      <c r="C293" s="76" t="s">
        <v>23</v>
      </c>
      <c r="D293" s="126">
        <v>52683186</v>
      </c>
      <c r="E293" s="152">
        <v>188.85</v>
      </c>
      <c r="F293" s="76" t="s">
        <v>307</v>
      </c>
    </row>
    <row r="294" spans="2:6" x14ac:dyDescent="0.25">
      <c r="B294" s="76">
        <v>10290</v>
      </c>
      <c r="C294" s="76" t="s">
        <v>299</v>
      </c>
      <c r="D294" s="126">
        <v>87677897</v>
      </c>
      <c r="E294" s="152">
        <v>15.32</v>
      </c>
      <c r="F294" s="76" t="s">
        <v>307</v>
      </c>
    </row>
    <row r="295" spans="2:6" x14ac:dyDescent="0.25">
      <c r="B295" s="76">
        <v>10291</v>
      </c>
      <c r="C295" s="76" t="s">
        <v>303</v>
      </c>
      <c r="D295" s="126">
        <v>78943440</v>
      </c>
      <c r="E295" s="152">
        <v>24.71</v>
      </c>
      <c r="F295" s="76" t="s">
        <v>307</v>
      </c>
    </row>
    <row r="296" spans="2:6" x14ac:dyDescent="0.25">
      <c r="B296" s="76">
        <v>10292</v>
      </c>
      <c r="C296" s="76" t="s">
        <v>299</v>
      </c>
      <c r="D296" s="126">
        <v>92175770</v>
      </c>
      <c r="E296" s="152">
        <v>20.97</v>
      </c>
      <c r="F296" s="76" t="s">
        <v>307</v>
      </c>
    </row>
    <row r="297" spans="2:6" x14ac:dyDescent="0.25">
      <c r="B297" s="76">
        <v>10293</v>
      </c>
      <c r="C297" s="76" t="s">
        <v>303</v>
      </c>
      <c r="D297" s="126">
        <v>32571506</v>
      </c>
      <c r="E297" s="152">
        <v>21.92</v>
      </c>
      <c r="F297" s="76" t="s">
        <v>302</v>
      </c>
    </row>
    <row r="298" spans="2:6" x14ac:dyDescent="0.25">
      <c r="B298" s="76">
        <v>10294</v>
      </c>
      <c r="C298" s="76" t="s">
        <v>303</v>
      </c>
      <c r="D298" s="126">
        <v>11427628</v>
      </c>
      <c r="E298" s="152">
        <v>15.4</v>
      </c>
      <c r="F298" s="76" t="s">
        <v>307</v>
      </c>
    </row>
    <row r="299" spans="2:6" x14ac:dyDescent="0.25">
      <c r="B299" s="76">
        <v>10295</v>
      </c>
      <c r="C299" s="76" t="s">
        <v>299</v>
      </c>
      <c r="D299" s="126">
        <v>92399789</v>
      </c>
      <c r="E299" s="152">
        <v>23.08</v>
      </c>
      <c r="F299" s="76" t="s">
        <v>307</v>
      </c>
    </row>
    <row r="300" spans="2:6" x14ac:dyDescent="0.25">
      <c r="B300" s="76">
        <v>10296</v>
      </c>
      <c r="C300" s="76" t="s">
        <v>299</v>
      </c>
      <c r="D300" s="126">
        <v>63645553</v>
      </c>
      <c r="E300" s="152">
        <v>23.4</v>
      </c>
      <c r="F300" s="76" t="s">
        <v>302</v>
      </c>
    </row>
    <row r="301" spans="2:6" x14ac:dyDescent="0.25">
      <c r="B301" s="76">
        <v>10297</v>
      </c>
      <c r="C301" s="76" t="s">
        <v>305</v>
      </c>
      <c r="D301" s="126">
        <v>11175481</v>
      </c>
      <c r="E301" s="152">
        <v>22.65</v>
      </c>
      <c r="F301" s="76" t="s">
        <v>307</v>
      </c>
    </row>
    <row r="302" spans="2:6" x14ac:dyDescent="0.25">
      <c r="B302" s="76">
        <v>10298</v>
      </c>
      <c r="C302" s="76" t="s">
        <v>299</v>
      </c>
      <c r="D302" s="126">
        <v>71269390</v>
      </c>
      <c r="E302" s="152">
        <v>24.61</v>
      </c>
      <c r="F302" s="76" t="s">
        <v>307</v>
      </c>
    </row>
    <row r="303" spans="2:6" x14ac:dyDescent="0.25">
      <c r="B303" s="76">
        <v>10299</v>
      </c>
      <c r="C303" s="76" t="s">
        <v>299</v>
      </c>
      <c r="D303" s="126">
        <v>97215985</v>
      </c>
      <c r="E303" s="152">
        <v>24.97</v>
      </c>
      <c r="F303" s="76" t="s">
        <v>307</v>
      </c>
    </row>
    <row r="304" spans="2:6" x14ac:dyDescent="0.25">
      <c r="B304" s="76">
        <v>10300</v>
      </c>
      <c r="C304" s="76" t="s">
        <v>23</v>
      </c>
      <c r="D304" s="126">
        <v>50531437</v>
      </c>
      <c r="E304" s="152">
        <v>18.57</v>
      </c>
      <c r="F304" s="76" t="s">
        <v>307</v>
      </c>
    </row>
    <row r="305" spans="2:6" x14ac:dyDescent="0.25">
      <c r="B305" s="76">
        <v>10301</v>
      </c>
      <c r="C305" s="76" t="s">
        <v>303</v>
      </c>
      <c r="D305" s="126">
        <v>94922677</v>
      </c>
      <c r="E305" s="152">
        <v>16.149999999999999</v>
      </c>
      <c r="F305" s="76" t="s">
        <v>302</v>
      </c>
    </row>
    <row r="306" spans="2:6" x14ac:dyDescent="0.25">
      <c r="B306" s="76">
        <v>10302</v>
      </c>
      <c r="C306" s="76" t="s">
        <v>303</v>
      </c>
      <c r="D306" s="126">
        <v>17454394</v>
      </c>
      <c r="E306" s="152">
        <v>19.95</v>
      </c>
      <c r="F306" s="76" t="s">
        <v>307</v>
      </c>
    </row>
    <row r="307" spans="2:6" x14ac:dyDescent="0.25">
      <c r="B307" s="76">
        <v>10303</v>
      </c>
      <c r="C307" s="76" t="s">
        <v>303</v>
      </c>
      <c r="D307" s="126">
        <v>84850536</v>
      </c>
      <c r="E307" s="152">
        <v>15.61</v>
      </c>
      <c r="F307" s="76" t="s">
        <v>302</v>
      </c>
    </row>
    <row r="308" spans="2:6" x14ac:dyDescent="0.25">
      <c r="B308" s="76">
        <v>10304</v>
      </c>
      <c r="C308" s="76" t="s">
        <v>23</v>
      </c>
      <c r="D308" s="126">
        <v>32164694</v>
      </c>
      <c r="E308" s="152">
        <v>19.13</v>
      </c>
      <c r="F308" s="76" t="s">
        <v>307</v>
      </c>
    </row>
    <row r="309" spans="2:6" x14ac:dyDescent="0.25">
      <c r="B309" s="76">
        <v>10305</v>
      </c>
      <c r="C309" s="76" t="s">
        <v>303</v>
      </c>
      <c r="D309" s="126">
        <v>88979280</v>
      </c>
      <c r="E309" s="152">
        <v>231.23</v>
      </c>
      <c r="F309" s="76" t="s">
        <v>307</v>
      </c>
    </row>
    <row r="310" spans="2:6" x14ac:dyDescent="0.25">
      <c r="B310" s="76">
        <v>10306</v>
      </c>
      <c r="C310" s="76" t="s">
        <v>299</v>
      </c>
      <c r="D310" s="126">
        <v>21059538</v>
      </c>
      <c r="E310" s="152">
        <v>244.75</v>
      </c>
      <c r="F310" s="76" t="s">
        <v>307</v>
      </c>
    </row>
    <row r="311" spans="2:6" x14ac:dyDescent="0.25">
      <c r="B311" s="76">
        <v>10307</v>
      </c>
      <c r="C311" s="76" t="s">
        <v>23</v>
      </c>
      <c r="D311" s="126">
        <v>12677778</v>
      </c>
      <c r="E311" s="152">
        <v>21.36</v>
      </c>
      <c r="F311" s="76" t="s">
        <v>302</v>
      </c>
    </row>
    <row r="312" spans="2:6" x14ac:dyDescent="0.25">
      <c r="B312" s="76">
        <v>10308</v>
      </c>
      <c r="C312" s="76" t="s">
        <v>303</v>
      </c>
      <c r="D312" s="126">
        <v>77758706</v>
      </c>
      <c r="E312" s="152">
        <v>21.83</v>
      </c>
      <c r="F312" s="76" t="s">
        <v>307</v>
      </c>
    </row>
    <row r="313" spans="2:6" x14ac:dyDescent="0.25">
      <c r="B313" s="76">
        <v>10309</v>
      </c>
      <c r="C313" s="76" t="s">
        <v>23</v>
      </c>
      <c r="D313" s="126">
        <v>14512758</v>
      </c>
      <c r="E313" s="152">
        <v>21.58</v>
      </c>
      <c r="F313" s="76" t="s">
        <v>302</v>
      </c>
    </row>
    <row r="314" spans="2:6" x14ac:dyDescent="0.25">
      <c r="B314" s="76">
        <v>10310</v>
      </c>
      <c r="C314" s="76" t="s">
        <v>305</v>
      </c>
      <c r="D314" s="126">
        <v>23076219</v>
      </c>
      <c r="E314" s="152">
        <v>17.510000000000002</v>
      </c>
      <c r="F314" s="76" t="s">
        <v>307</v>
      </c>
    </row>
    <row r="315" spans="2:6" x14ac:dyDescent="0.25">
      <c r="B315" s="76">
        <v>10311</v>
      </c>
      <c r="C315" s="76" t="s">
        <v>23</v>
      </c>
      <c r="D315" s="126">
        <v>71350323</v>
      </c>
      <c r="E315" s="152">
        <v>23.29</v>
      </c>
      <c r="F315" s="76" t="s">
        <v>302</v>
      </c>
    </row>
    <row r="316" spans="2:6" x14ac:dyDescent="0.25">
      <c r="B316" s="76">
        <v>10312</v>
      </c>
      <c r="C316" s="76" t="s">
        <v>303</v>
      </c>
      <c r="D316" s="126">
        <v>60395312</v>
      </c>
      <c r="E316" s="152">
        <v>18.350000000000001</v>
      </c>
      <c r="F316" s="76" t="s">
        <v>307</v>
      </c>
    </row>
    <row r="317" spans="2:6" x14ac:dyDescent="0.25">
      <c r="B317" s="76">
        <v>10313</v>
      </c>
      <c r="C317" s="76" t="s">
        <v>303</v>
      </c>
      <c r="D317" s="126">
        <v>38530736</v>
      </c>
      <c r="E317" s="152">
        <v>23.06</v>
      </c>
      <c r="F317" s="76" t="s">
        <v>302</v>
      </c>
    </row>
    <row r="318" spans="2:6" x14ac:dyDescent="0.25">
      <c r="B318" s="76">
        <v>10314</v>
      </c>
      <c r="C318" s="76" t="s">
        <v>23</v>
      </c>
      <c r="D318" s="126">
        <v>16039556</v>
      </c>
      <c r="E318" s="152">
        <v>19.809999999999999</v>
      </c>
      <c r="F318" s="76" t="s">
        <v>302</v>
      </c>
    </row>
    <row r="319" spans="2:6" x14ac:dyDescent="0.25">
      <c r="B319" s="76">
        <v>10315</v>
      </c>
      <c r="C319" s="76" t="s">
        <v>299</v>
      </c>
      <c r="D319" s="126">
        <v>93353650</v>
      </c>
      <c r="E319" s="152">
        <v>162.74</v>
      </c>
      <c r="F319" s="76" t="s">
        <v>307</v>
      </c>
    </row>
    <row r="320" spans="2:6" x14ac:dyDescent="0.25">
      <c r="B320" s="76">
        <v>10316</v>
      </c>
      <c r="C320" s="76" t="s">
        <v>299</v>
      </c>
      <c r="D320" s="126">
        <v>14150787</v>
      </c>
      <c r="E320" s="152">
        <v>16.86</v>
      </c>
      <c r="F320" s="76" t="s">
        <v>302</v>
      </c>
    </row>
    <row r="321" spans="2:6" x14ac:dyDescent="0.25">
      <c r="B321" s="76">
        <v>10317</v>
      </c>
      <c r="C321" s="76" t="s">
        <v>23</v>
      </c>
      <c r="D321" s="126">
        <v>97279689</v>
      </c>
      <c r="E321" s="152">
        <v>23.31</v>
      </c>
      <c r="F321" s="76" t="s">
        <v>307</v>
      </c>
    </row>
    <row r="322" spans="2:6" x14ac:dyDescent="0.25">
      <c r="B322" s="76">
        <v>10318</v>
      </c>
      <c r="C322" s="76" t="s">
        <v>303</v>
      </c>
      <c r="D322" s="126">
        <v>65882511</v>
      </c>
      <c r="E322" s="152">
        <v>22.92</v>
      </c>
      <c r="F322" s="76" t="s">
        <v>307</v>
      </c>
    </row>
    <row r="323" spans="2:6" x14ac:dyDescent="0.25">
      <c r="B323" s="76">
        <v>10319</v>
      </c>
      <c r="C323" s="76" t="s">
        <v>303</v>
      </c>
      <c r="D323" s="126">
        <v>88066592</v>
      </c>
      <c r="E323" s="152">
        <v>22.84</v>
      </c>
      <c r="F323" s="76" t="s">
        <v>302</v>
      </c>
    </row>
    <row r="324" spans="2:6" x14ac:dyDescent="0.25">
      <c r="B324" s="76">
        <v>10320</v>
      </c>
      <c r="C324" s="76" t="s">
        <v>305</v>
      </c>
      <c r="D324" s="126">
        <v>82643293</v>
      </c>
      <c r="E324" s="152">
        <v>16.97</v>
      </c>
      <c r="F324" s="76" t="s">
        <v>302</v>
      </c>
    </row>
    <row r="325" spans="2:6" x14ac:dyDescent="0.25">
      <c r="B325" s="76">
        <v>10321</v>
      </c>
      <c r="C325" s="76" t="s">
        <v>23</v>
      </c>
      <c r="D325" s="126">
        <v>97730191</v>
      </c>
      <c r="E325" s="152">
        <v>188.16</v>
      </c>
      <c r="F325" s="76" t="s">
        <v>307</v>
      </c>
    </row>
    <row r="326" spans="2:6" x14ac:dyDescent="0.25">
      <c r="B326" s="76">
        <v>10322</v>
      </c>
      <c r="C326" s="76" t="s">
        <v>303</v>
      </c>
      <c r="D326" s="126">
        <v>59686740</v>
      </c>
      <c r="E326" s="152">
        <v>22.57</v>
      </c>
      <c r="F326" s="76" t="s">
        <v>302</v>
      </c>
    </row>
    <row r="327" spans="2:6" x14ac:dyDescent="0.25">
      <c r="B327" s="76">
        <v>10323</v>
      </c>
      <c r="C327" s="76" t="s">
        <v>305</v>
      </c>
      <c r="D327" s="126">
        <v>93594435</v>
      </c>
      <c r="E327" s="152">
        <v>24.71</v>
      </c>
      <c r="F327" s="76" t="s">
        <v>302</v>
      </c>
    </row>
    <row r="328" spans="2:6" x14ac:dyDescent="0.25">
      <c r="B328" s="76">
        <v>10324</v>
      </c>
      <c r="C328" s="76" t="s">
        <v>23</v>
      </c>
      <c r="D328" s="126">
        <v>82961120</v>
      </c>
      <c r="E328" s="152">
        <v>246.67</v>
      </c>
      <c r="F328" s="76" t="s">
        <v>307</v>
      </c>
    </row>
    <row r="329" spans="2:6" x14ac:dyDescent="0.25">
      <c r="B329" s="76">
        <v>10325</v>
      </c>
      <c r="C329" s="76" t="s">
        <v>23</v>
      </c>
      <c r="D329" s="126">
        <v>97623213</v>
      </c>
      <c r="E329" s="152">
        <v>20.97</v>
      </c>
      <c r="F329" s="76" t="s">
        <v>307</v>
      </c>
    </row>
    <row r="330" spans="2:6" x14ac:dyDescent="0.25">
      <c r="B330" s="76">
        <v>10326</v>
      </c>
      <c r="C330" s="76" t="s">
        <v>299</v>
      </c>
      <c r="D330" s="126">
        <v>14765562</v>
      </c>
      <c r="E330" s="152">
        <v>19.829999999999998</v>
      </c>
      <c r="F330" s="76" t="s">
        <v>307</v>
      </c>
    </row>
    <row r="331" spans="2:6" x14ac:dyDescent="0.25">
      <c r="B331" s="76">
        <v>10327</v>
      </c>
      <c r="C331" s="76" t="s">
        <v>303</v>
      </c>
      <c r="D331" s="126">
        <v>85470735</v>
      </c>
      <c r="E331" s="152">
        <v>19.09</v>
      </c>
      <c r="F331" s="76" t="s">
        <v>307</v>
      </c>
    </row>
    <row r="332" spans="2:6" x14ac:dyDescent="0.25">
      <c r="B332" s="76">
        <v>10328</v>
      </c>
      <c r="C332" s="76" t="s">
        <v>23</v>
      </c>
      <c r="D332" s="126">
        <v>55160635</v>
      </c>
      <c r="E332" s="152">
        <v>16.52</v>
      </c>
      <c r="F332" s="76" t="s">
        <v>307</v>
      </c>
    </row>
    <row r="333" spans="2:6" x14ac:dyDescent="0.25">
      <c r="B333" s="76">
        <v>10329</v>
      </c>
      <c r="C333" s="76" t="s">
        <v>23</v>
      </c>
      <c r="D333" s="126">
        <v>90852426</v>
      </c>
      <c r="E333" s="152">
        <v>22.31</v>
      </c>
      <c r="F333" s="76" t="s">
        <v>307</v>
      </c>
    </row>
    <row r="334" spans="2:6" x14ac:dyDescent="0.25">
      <c r="B334" s="76">
        <v>10330</v>
      </c>
      <c r="C334" s="76" t="s">
        <v>305</v>
      </c>
      <c r="D334" s="126">
        <v>15945216</v>
      </c>
      <c r="E334" s="152">
        <v>19.52</v>
      </c>
      <c r="F334" s="76" t="s">
        <v>302</v>
      </c>
    </row>
    <row r="335" spans="2:6" x14ac:dyDescent="0.25">
      <c r="B335" s="76">
        <v>10331</v>
      </c>
      <c r="C335" s="76" t="s">
        <v>303</v>
      </c>
      <c r="D335" s="126">
        <v>96688991</v>
      </c>
      <c r="E335" s="152">
        <v>24.79</v>
      </c>
      <c r="F335" s="76" t="s">
        <v>302</v>
      </c>
    </row>
    <row r="336" spans="2:6" x14ac:dyDescent="0.25">
      <c r="B336" s="76">
        <v>10332</v>
      </c>
      <c r="C336" s="76" t="s">
        <v>303</v>
      </c>
      <c r="D336" s="126">
        <v>31841597</v>
      </c>
      <c r="E336" s="152">
        <v>18.84</v>
      </c>
      <c r="F336" s="76" t="s">
        <v>302</v>
      </c>
    </row>
    <row r="337" spans="2:6" x14ac:dyDescent="0.25">
      <c r="B337" s="76">
        <v>10333</v>
      </c>
      <c r="C337" s="76" t="s">
        <v>299</v>
      </c>
      <c r="D337" s="126">
        <v>69450143</v>
      </c>
      <c r="E337" s="152">
        <v>24.58</v>
      </c>
      <c r="F337" s="76" t="s">
        <v>302</v>
      </c>
    </row>
    <row r="338" spans="2:6" x14ac:dyDescent="0.25">
      <c r="B338" s="76">
        <v>10334</v>
      </c>
      <c r="C338" s="76" t="s">
        <v>305</v>
      </c>
      <c r="D338" s="126">
        <v>43384272</v>
      </c>
      <c r="E338" s="152">
        <v>17.190000000000001</v>
      </c>
      <c r="F338" s="76" t="s">
        <v>307</v>
      </c>
    </row>
    <row r="339" spans="2:6" x14ac:dyDescent="0.25">
      <c r="B339" s="76">
        <v>10335</v>
      </c>
      <c r="C339" s="76" t="s">
        <v>299</v>
      </c>
      <c r="D339" s="126">
        <v>65292790</v>
      </c>
      <c r="E339" s="152">
        <v>19.649999999999999</v>
      </c>
      <c r="F339" s="76" t="s">
        <v>307</v>
      </c>
    </row>
    <row r="340" spans="2:6" x14ac:dyDescent="0.25">
      <c r="B340" s="76">
        <v>10336</v>
      </c>
      <c r="C340" s="76" t="s">
        <v>23</v>
      </c>
      <c r="D340" s="126">
        <v>71336291</v>
      </c>
      <c r="E340" s="152">
        <v>17.350000000000001</v>
      </c>
      <c r="F340" s="76" t="s">
        <v>307</v>
      </c>
    </row>
    <row r="341" spans="2:6" x14ac:dyDescent="0.25">
      <c r="B341" s="76">
        <v>10337</v>
      </c>
      <c r="C341" s="76" t="s">
        <v>303</v>
      </c>
      <c r="D341" s="126">
        <v>99300859</v>
      </c>
      <c r="E341" s="152">
        <v>22.92</v>
      </c>
      <c r="F341" s="76" t="s">
        <v>302</v>
      </c>
    </row>
    <row r="342" spans="2:6" x14ac:dyDescent="0.25">
      <c r="B342" s="76">
        <v>10338</v>
      </c>
      <c r="C342" s="76" t="s">
        <v>305</v>
      </c>
      <c r="D342" s="126">
        <v>81921349</v>
      </c>
      <c r="E342" s="152">
        <v>18.809999999999999</v>
      </c>
      <c r="F342" s="76" t="s">
        <v>302</v>
      </c>
    </row>
    <row r="343" spans="2:6" x14ac:dyDescent="0.25">
      <c r="B343" s="76">
        <v>10339</v>
      </c>
      <c r="C343" s="76" t="s">
        <v>303</v>
      </c>
      <c r="D343" s="126">
        <v>40237279</v>
      </c>
      <c r="E343" s="152">
        <v>20.079999999999998</v>
      </c>
      <c r="F343" s="76" t="s">
        <v>307</v>
      </c>
    </row>
    <row r="344" spans="2:6" x14ac:dyDescent="0.25">
      <c r="B344" s="76">
        <v>10340</v>
      </c>
      <c r="C344" s="76" t="s">
        <v>303</v>
      </c>
      <c r="D344" s="126">
        <v>38167466</v>
      </c>
      <c r="E344" s="152">
        <v>24.54</v>
      </c>
      <c r="F344" s="76" t="s">
        <v>307</v>
      </c>
    </row>
    <row r="345" spans="2:6" x14ac:dyDescent="0.25">
      <c r="B345" s="76">
        <v>10341</v>
      </c>
      <c r="C345" s="76" t="s">
        <v>303</v>
      </c>
      <c r="D345" s="126">
        <v>88466601</v>
      </c>
      <c r="E345" s="152">
        <v>24.81</v>
      </c>
      <c r="F345" s="76" t="s">
        <v>307</v>
      </c>
    </row>
    <row r="346" spans="2:6" x14ac:dyDescent="0.25">
      <c r="B346" s="76">
        <v>10342</v>
      </c>
      <c r="C346" s="76" t="s">
        <v>303</v>
      </c>
      <c r="D346" s="126">
        <v>27965385</v>
      </c>
      <c r="E346" s="152">
        <v>15.94</v>
      </c>
      <c r="F346" s="76" t="s">
        <v>302</v>
      </c>
    </row>
    <row r="347" spans="2:6" x14ac:dyDescent="0.25">
      <c r="B347" s="76">
        <v>10343</v>
      </c>
      <c r="C347" s="76" t="s">
        <v>305</v>
      </c>
      <c r="D347" s="126">
        <v>80215999</v>
      </c>
      <c r="E347" s="152">
        <v>18.29</v>
      </c>
      <c r="F347" s="76" t="s">
        <v>302</v>
      </c>
    </row>
    <row r="348" spans="2:6" x14ac:dyDescent="0.25">
      <c r="B348" s="76">
        <v>10344</v>
      </c>
      <c r="C348" s="76" t="s">
        <v>299</v>
      </c>
      <c r="D348" s="126">
        <v>12222505</v>
      </c>
      <c r="E348" s="152">
        <v>15.55</v>
      </c>
      <c r="F348" s="76" t="s">
        <v>302</v>
      </c>
    </row>
    <row r="349" spans="2:6" x14ac:dyDescent="0.25">
      <c r="B349" s="76">
        <v>10345</v>
      </c>
      <c r="C349" s="76" t="s">
        <v>303</v>
      </c>
      <c r="D349" s="126">
        <v>64014515</v>
      </c>
      <c r="E349" s="152">
        <v>19.2</v>
      </c>
      <c r="F349" s="76" t="s">
        <v>302</v>
      </c>
    </row>
    <row r="350" spans="2:6" x14ac:dyDescent="0.25">
      <c r="B350" s="76">
        <v>10346</v>
      </c>
      <c r="C350" s="76" t="s">
        <v>303</v>
      </c>
      <c r="D350" s="126">
        <v>90818758</v>
      </c>
      <c r="E350" s="152">
        <v>17.34</v>
      </c>
      <c r="F350" s="76" t="s">
        <v>302</v>
      </c>
    </row>
    <row r="351" spans="2:6" x14ac:dyDescent="0.25">
      <c r="B351" s="76">
        <v>10347</v>
      </c>
      <c r="C351" s="76" t="s">
        <v>299</v>
      </c>
      <c r="D351" s="126">
        <v>94873280</v>
      </c>
      <c r="E351" s="152">
        <v>22.51</v>
      </c>
      <c r="F351" s="76" t="s">
        <v>302</v>
      </c>
    </row>
    <row r="352" spans="2:6" x14ac:dyDescent="0.25">
      <c r="B352" s="76">
        <v>10348</v>
      </c>
      <c r="C352" s="76" t="s">
        <v>23</v>
      </c>
      <c r="D352" s="126">
        <v>73200296</v>
      </c>
      <c r="E352" s="152">
        <v>23.45</v>
      </c>
      <c r="F352" s="76" t="s">
        <v>302</v>
      </c>
    </row>
    <row r="353" spans="2:6" x14ac:dyDescent="0.25">
      <c r="B353" s="76">
        <v>10349</v>
      </c>
      <c r="C353" s="76" t="s">
        <v>299</v>
      </c>
      <c r="D353" s="126">
        <v>38960810</v>
      </c>
      <c r="E353" s="152">
        <v>16.149999999999999</v>
      </c>
      <c r="F353" s="76" t="s">
        <v>302</v>
      </c>
    </row>
    <row r="354" spans="2:6" x14ac:dyDescent="0.25">
      <c r="B354" s="76">
        <v>10350</v>
      </c>
      <c r="C354" s="76" t="s">
        <v>303</v>
      </c>
      <c r="D354" s="126">
        <v>88326061</v>
      </c>
      <c r="E354" s="152">
        <v>17.68</v>
      </c>
      <c r="F354" s="76" t="s">
        <v>307</v>
      </c>
    </row>
    <row r="355" spans="2:6" x14ac:dyDescent="0.25">
      <c r="B355" s="76">
        <v>10351</v>
      </c>
      <c r="C355" s="76" t="s">
        <v>305</v>
      </c>
      <c r="D355" s="126">
        <v>41691635</v>
      </c>
      <c r="E355" s="152">
        <v>22.11</v>
      </c>
      <c r="F355" s="76" t="s">
        <v>307</v>
      </c>
    </row>
    <row r="356" spans="2:6" x14ac:dyDescent="0.25">
      <c r="B356" s="76">
        <v>10352</v>
      </c>
      <c r="C356" s="76" t="s">
        <v>303</v>
      </c>
      <c r="D356" s="126">
        <v>58121431</v>
      </c>
      <c r="E356" s="152">
        <v>18.41</v>
      </c>
      <c r="F356" s="76" t="s">
        <v>302</v>
      </c>
    </row>
    <row r="357" spans="2:6" x14ac:dyDescent="0.25">
      <c r="B357" s="76">
        <v>10353</v>
      </c>
      <c r="C357" s="76" t="s">
        <v>303</v>
      </c>
      <c r="D357" s="126">
        <v>55259994</v>
      </c>
      <c r="E357" s="152">
        <v>17.079999999999998</v>
      </c>
      <c r="F357" s="76" t="s">
        <v>302</v>
      </c>
    </row>
    <row r="358" spans="2:6" x14ac:dyDescent="0.25">
      <c r="B358" s="76">
        <v>10354</v>
      </c>
      <c r="C358" s="76" t="s">
        <v>23</v>
      </c>
      <c r="D358" s="126">
        <v>61072223</v>
      </c>
      <c r="E358" s="152">
        <v>15.77</v>
      </c>
      <c r="F358" s="76" t="s">
        <v>302</v>
      </c>
    </row>
    <row r="359" spans="2:6" x14ac:dyDescent="0.25">
      <c r="B359" s="76">
        <v>10355</v>
      </c>
      <c r="C359" s="76" t="s">
        <v>299</v>
      </c>
      <c r="D359" s="126">
        <v>17256670</v>
      </c>
      <c r="E359" s="152">
        <v>22.41</v>
      </c>
      <c r="F359" s="76" t="s">
        <v>307</v>
      </c>
    </row>
    <row r="360" spans="2:6" x14ac:dyDescent="0.25">
      <c r="B360" s="76">
        <v>10356</v>
      </c>
      <c r="C360" s="76" t="s">
        <v>305</v>
      </c>
      <c r="D360" s="126">
        <v>98206099</v>
      </c>
      <c r="E360" s="152">
        <v>20.63</v>
      </c>
      <c r="F360" s="76" t="s">
        <v>302</v>
      </c>
    </row>
    <row r="361" spans="2:6" x14ac:dyDescent="0.25">
      <c r="B361" s="76">
        <v>10357</v>
      </c>
      <c r="C361" s="76" t="s">
        <v>23</v>
      </c>
      <c r="D361" s="126">
        <v>43063718</v>
      </c>
      <c r="E361" s="152">
        <v>18.14</v>
      </c>
      <c r="F361" s="76" t="s">
        <v>307</v>
      </c>
    </row>
    <row r="362" spans="2:6" x14ac:dyDescent="0.25">
      <c r="B362" s="76">
        <v>10358</v>
      </c>
      <c r="C362" s="76" t="s">
        <v>305</v>
      </c>
      <c r="D362" s="126">
        <v>67151337</v>
      </c>
      <c r="E362" s="152">
        <v>20.18</v>
      </c>
      <c r="F362" s="76" t="s">
        <v>307</v>
      </c>
    </row>
    <row r="363" spans="2:6" x14ac:dyDescent="0.25">
      <c r="B363" s="76">
        <v>10359</v>
      </c>
      <c r="C363" s="76" t="s">
        <v>303</v>
      </c>
      <c r="D363" s="126">
        <v>39969279</v>
      </c>
      <c r="E363" s="152">
        <v>177.3</v>
      </c>
      <c r="F363" s="76" t="s">
        <v>307</v>
      </c>
    </row>
    <row r="364" spans="2:6" x14ac:dyDescent="0.25">
      <c r="B364" s="76">
        <v>10360</v>
      </c>
      <c r="C364" s="76" t="s">
        <v>23</v>
      </c>
      <c r="D364" s="126">
        <v>58790759</v>
      </c>
      <c r="E364" s="152">
        <v>15.71</v>
      </c>
      <c r="F364" s="76" t="s">
        <v>302</v>
      </c>
    </row>
    <row r="365" spans="2:6" x14ac:dyDescent="0.25">
      <c r="B365" s="76">
        <v>10361</v>
      </c>
      <c r="C365" s="76" t="s">
        <v>305</v>
      </c>
      <c r="D365" s="126">
        <v>45790914</v>
      </c>
      <c r="E365" s="152">
        <v>21.75</v>
      </c>
      <c r="F365" s="76" t="s">
        <v>302</v>
      </c>
    </row>
    <row r="366" spans="2:6" x14ac:dyDescent="0.25">
      <c r="B366" s="76">
        <v>10362</v>
      </c>
      <c r="C366" s="76" t="s">
        <v>23</v>
      </c>
      <c r="D366" s="126">
        <v>85351233</v>
      </c>
      <c r="E366" s="152">
        <v>18.25</v>
      </c>
      <c r="F366" s="76" t="s">
        <v>307</v>
      </c>
    </row>
    <row r="367" spans="2:6" x14ac:dyDescent="0.25">
      <c r="B367" s="76">
        <v>10363</v>
      </c>
      <c r="C367" s="76" t="s">
        <v>23</v>
      </c>
      <c r="D367" s="126">
        <v>40331224</v>
      </c>
      <c r="E367" s="152">
        <v>203.72</v>
      </c>
      <c r="F367" s="76" t="s">
        <v>307</v>
      </c>
    </row>
    <row r="368" spans="2:6" x14ac:dyDescent="0.25">
      <c r="B368" s="76">
        <v>10364</v>
      </c>
      <c r="C368" s="76" t="s">
        <v>303</v>
      </c>
      <c r="D368" s="126">
        <v>13065288</v>
      </c>
      <c r="E368" s="152">
        <v>15.54</v>
      </c>
      <c r="F368" s="76" t="s">
        <v>307</v>
      </c>
    </row>
    <row r="369" spans="2:6" x14ac:dyDescent="0.25">
      <c r="B369" s="76">
        <v>10365</v>
      </c>
      <c r="C369" s="76" t="s">
        <v>303</v>
      </c>
      <c r="D369" s="126">
        <v>30370343</v>
      </c>
      <c r="E369" s="152">
        <v>17.5</v>
      </c>
      <c r="F369" s="76" t="s">
        <v>302</v>
      </c>
    </row>
    <row r="370" spans="2:6" x14ac:dyDescent="0.25">
      <c r="B370" s="76">
        <v>10366</v>
      </c>
      <c r="C370" s="76" t="s">
        <v>299</v>
      </c>
      <c r="D370" s="126">
        <v>38342520</v>
      </c>
      <c r="E370" s="152">
        <v>21.32</v>
      </c>
      <c r="F370" s="76" t="s">
        <v>307</v>
      </c>
    </row>
    <row r="371" spans="2:6" x14ac:dyDescent="0.25">
      <c r="B371" s="76">
        <v>10367</v>
      </c>
      <c r="C371" s="76" t="s">
        <v>299</v>
      </c>
      <c r="D371" s="126">
        <v>37778643</v>
      </c>
      <c r="E371" s="152">
        <v>150.86000000000001</v>
      </c>
      <c r="F371" s="76" t="s">
        <v>307</v>
      </c>
    </row>
    <row r="372" spans="2:6" x14ac:dyDescent="0.25">
      <c r="B372" s="76">
        <v>10368</v>
      </c>
      <c r="C372" s="76" t="s">
        <v>303</v>
      </c>
      <c r="D372" s="126">
        <v>21005551</v>
      </c>
      <c r="E372" s="152">
        <v>17.39</v>
      </c>
      <c r="F372" s="76" t="s">
        <v>307</v>
      </c>
    </row>
    <row r="373" spans="2:6" x14ac:dyDescent="0.25">
      <c r="B373" s="76">
        <v>10369</v>
      </c>
      <c r="C373" s="76" t="s">
        <v>299</v>
      </c>
      <c r="D373" s="126">
        <v>80160243</v>
      </c>
      <c r="E373" s="152">
        <v>23.87</v>
      </c>
      <c r="F373" s="76" t="s">
        <v>302</v>
      </c>
    </row>
    <row r="374" spans="2:6" x14ac:dyDescent="0.25">
      <c r="B374" s="76">
        <v>10370</v>
      </c>
      <c r="C374" s="76" t="s">
        <v>305</v>
      </c>
      <c r="D374" s="126">
        <v>70859272</v>
      </c>
      <c r="E374" s="152">
        <v>21.53</v>
      </c>
      <c r="F374" s="76" t="s">
        <v>307</v>
      </c>
    </row>
    <row r="375" spans="2:6" x14ac:dyDescent="0.25">
      <c r="B375" s="76">
        <v>10371</v>
      </c>
      <c r="C375" s="76" t="s">
        <v>305</v>
      </c>
      <c r="D375" s="126">
        <v>41514905</v>
      </c>
      <c r="E375" s="152">
        <v>19.64</v>
      </c>
      <c r="F375" s="76" t="s">
        <v>302</v>
      </c>
    </row>
    <row r="376" spans="2:6" x14ac:dyDescent="0.25">
      <c r="B376" s="76">
        <v>10372</v>
      </c>
      <c r="C376" s="76" t="s">
        <v>303</v>
      </c>
      <c r="D376" s="126">
        <v>68986646</v>
      </c>
      <c r="E376" s="152">
        <v>18.27</v>
      </c>
      <c r="F376" s="76" t="s">
        <v>307</v>
      </c>
    </row>
    <row r="377" spans="2:6" x14ac:dyDescent="0.25">
      <c r="B377" s="76">
        <v>10373</v>
      </c>
      <c r="C377" s="76" t="s">
        <v>303</v>
      </c>
      <c r="D377" s="126">
        <v>51423763</v>
      </c>
      <c r="E377" s="152">
        <v>19.27</v>
      </c>
      <c r="F377" s="76" t="s">
        <v>302</v>
      </c>
    </row>
    <row r="378" spans="2:6" x14ac:dyDescent="0.25">
      <c r="B378" s="76">
        <v>10374</v>
      </c>
      <c r="C378" s="76" t="s">
        <v>305</v>
      </c>
      <c r="D378" s="126">
        <v>78615837</v>
      </c>
      <c r="E378" s="152">
        <v>20.16</v>
      </c>
      <c r="F378" s="76" t="s">
        <v>307</v>
      </c>
    </row>
    <row r="379" spans="2:6" x14ac:dyDescent="0.25">
      <c r="B379" s="76">
        <v>10375</v>
      </c>
      <c r="C379" s="76" t="s">
        <v>303</v>
      </c>
      <c r="D379" s="126">
        <v>95641106</v>
      </c>
      <c r="E379" s="152">
        <v>15.59</v>
      </c>
      <c r="F379" s="76" t="s">
        <v>302</v>
      </c>
    </row>
    <row r="380" spans="2:6" x14ac:dyDescent="0.25">
      <c r="B380" s="76">
        <v>10376</v>
      </c>
      <c r="C380" s="76" t="s">
        <v>23</v>
      </c>
      <c r="D380" s="126">
        <v>40892422</v>
      </c>
      <c r="E380" s="152">
        <v>16.34</v>
      </c>
      <c r="F380" s="76" t="s">
        <v>302</v>
      </c>
    </row>
    <row r="381" spans="2:6" x14ac:dyDescent="0.25">
      <c r="B381" s="76">
        <v>10377</v>
      </c>
      <c r="C381" s="76" t="s">
        <v>299</v>
      </c>
      <c r="D381" s="126">
        <v>70431710</v>
      </c>
      <c r="E381" s="152">
        <v>199.18</v>
      </c>
      <c r="F381" s="76" t="s">
        <v>307</v>
      </c>
    </row>
    <row r="382" spans="2:6" x14ac:dyDescent="0.25">
      <c r="B382" s="76">
        <v>10378</v>
      </c>
      <c r="C382" s="76" t="s">
        <v>23</v>
      </c>
      <c r="D382" s="126">
        <v>95673115</v>
      </c>
      <c r="E382" s="152">
        <v>19.989999999999998</v>
      </c>
      <c r="F382" s="76" t="s">
        <v>307</v>
      </c>
    </row>
    <row r="383" spans="2:6" x14ac:dyDescent="0.25">
      <c r="B383" s="76">
        <v>10379</v>
      </c>
      <c r="C383" s="76" t="s">
        <v>305</v>
      </c>
      <c r="D383" s="126">
        <v>72527223</v>
      </c>
      <c r="E383" s="152">
        <v>18.440000000000001</v>
      </c>
      <c r="F383" s="76" t="s">
        <v>302</v>
      </c>
    </row>
    <row r="384" spans="2:6" x14ac:dyDescent="0.25">
      <c r="B384" s="76">
        <v>10380</v>
      </c>
      <c r="C384" s="76" t="s">
        <v>303</v>
      </c>
      <c r="D384" s="126">
        <v>77577648</v>
      </c>
      <c r="E384" s="152">
        <v>23.75</v>
      </c>
      <c r="F384" s="76" t="s">
        <v>307</v>
      </c>
    </row>
    <row r="385" spans="2:6" x14ac:dyDescent="0.25">
      <c r="B385" s="76">
        <v>10381</v>
      </c>
      <c r="C385" s="76" t="s">
        <v>303</v>
      </c>
      <c r="D385" s="126">
        <v>26849225</v>
      </c>
      <c r="E385" s="152">
        <v>20.88</v>
      </c>
      <c r="F385" s="76" t="s">
        <v>302</v>
      </c>
    </row>
    <row r="386" spans="2:6" x14ac:dyDescent="0.25">
      <c r="B386" s="76">
        <v>10382</v>
      </c>
      <c r="C386" s="76" t="s">
        <v>23</v>
      </c>
      <c r="D386" s="126">
        <v>27508938</v>
      </c>
      <c r="E386" s="152">
        <v>197.43</v>
      </c>
      <c r="F386" s="76" t="s">
        <v>307</v>
      </c>
    </row>
    <row r="387" spans="2:6" x14ac:dyDescent="0.25">
      <c r="B387" s="76">
        <v>10383</v>
      </c>
      <c r="C387" s="76" t="s">
        <v>303</v>
      </c>
      <c r="D387" s="126">
        <v>43095105</v>
      </c>
      <c r="E387" s="152">
        <v>20.32</v>
      </c>
      <c r="F387" s="76" t="s">
        <v>307</v>
      </c>
    </row>
    <row r="388" spans="2:6" x14ac:dyDescent="0.25">
      <c r="B388" s="76">
        <v>10384</v>
      </c>
      <c r="C388" s="76" t="s">
        <v>23</v>
      </c>
      <c r="D388" s="126">
        <v>70978581</v>
      </c>
      <c r="E388" s="152">
        <v>16.82</v>
      </c>
      <c r="F388" s="76" t="s">
        <v>302</v>
      </c>
    </row>
    <row r="389" spans="2:6" x14ac:dyDescent="0.25">
      <c r="B389" s="76">
        <v>10385</v>
      </c>
      <c r="C389" s="76" t="s">
        <v>303</v>
      </c>
      <c r="D389" s="126">
        <v>72898757</v>
      </c>
      <c r="E389" s="152">
        <v>20.16</v>
      </c>
      <c r="F389" s="76" t="s">
        <v>307</v>
      </c>
    </row>
    <row r="390" spans="2:6" x14ac:dyDescent="0.25">
      <c r="B390" s="76">
        <v>10386</v>
      </c>
      <c r="C390" s="76" t="s">
        <v>303</v>
      </c>
      <c r="D390" s="126">
        <v>56976893</v>
      </c>
      <c r="E390" s="152">
        <v>16.79</v>
      </c>
      <c r="F390" s="76" t="s">
        <v>307</v>
      </c>
    </row>
    <row r="391" spans="2:6" x14ac:dyDescent="0.25">
      <c r="B391" s="76">
        <v>10387</v>
      </c>
      <c r="C391" s="76" t="s">
        <v>305</v>
      </c>
      <c r="D391" s="126">
        <v>35119351</v>
      </c>
      <c r="E391" s="152">
        <v>22.53</v>
      </c>
      <c r="F391" s="76" t="s">
        <v>307</v>
      </c>
    </row>
    <row r="392" spans="2:6" x14ac:dyDescent="0.25">
      <c r="B392" s="76">
        <v>10388</v>
      </c>
      <c r="C392" s="76" t="s">
        <v>23</v>
      </c>
      <c r="D392" s="126">
        <v>65437162</v>
      </c>
      <c r="E392" s="152">
        <v>21.68</v>
      </c>
      <c r="F392" s="76" t="s">
        <v>307</v>
      </c>
    </row>
    <row r="393" spans="2:6" x14ac:dyDescent="0.25">
      <c r="B393" s="76">
        <v>10389</v>
      </c>
      <c r="C393" s="76" t="s">
        <v>305</v>
      </c>
      <c r="D393" s="126">
        <v>70003314</v>
      </c>
      <c r="E393" s="152">
        <v>23.54</v>
      </c>
      <c r="F393" s="76" t="s">
        <v>307</v>
      </c>
    </row>
    <row r="394" spans="2:6" x14ac:dyDescent="0.25">
      <c r="B394" s="76">
        <v>10390</v>
      </c>
      <c r="C394" s="76" t="s">
        <v>299</v>
      </c>
      <c r="D394" s="126">
        <v>54664522</v>
      </c>
      <c r="E394" s="152">
        <v>17.670000000000002</v>
      </c>
      <c r="F394" s="76" t="s">
        <v>302</v>
      </c>
    </row>
    <row r="395" spans="2:6" x14ac:dyDescent="0.25">
      <c r="B395" s="76">
        <v>10391</v>
      </c>
      <c r="C395" s="76" t="s">
        <v>303</v>
      </c>
      <c r="D395" s="126">
        <v>10325805</v>
      </c>
      <c r="E395" s="152">
        <v>22.79</v>
      </c>
      <c r="F395" s="76" t="s">
        <v>307</v>
      </c>
    </row>
    <row r="396" spans="2:6" x14ac:dyDescent="0.25">
      <c r="B396" s="76">
        <v>10392</v>
      </c>
      <c r="C396" s="76" t="s">
        <v>299</v>
      </c>
      <c r="D396" s="126">
        <v>28672617</v>
      </c>
      <c r="E396" s="152">
        <v>24.8</v>
      </c>
      <c r="F396" s="76" t="s">
        <v>307</v>
      </c>
    </row>
    <row r="397" spans="2:6" x14ac:dyDescent="0.25">
      <c r="B397" s="76">
        <v>10393</v>
      </c>
      <c r="C397" s="76" t="s">
        <v>23</v>
      </c>
      <c r="D397" s="126">
        <v>21364705</v>
      </c>
      <c r="E397" s="152">
        <v>15.27</v>
      </c>
      <c r="F397" s="76" t="s">
        <v>307</v>
      </c>
    </row>
    <row r="398" spans="2:6" x14ac:dyDescent="0.25">
      <c r="B398" s="76">
        <v>10394</v>
      </c>
      <c r="C398" s="76" t="s">
        <v>303</v>
      </c>
      <c r="D398" s="126">
        <v>44719881</v>
      </c>
      <c r="E398" s="152">
        <v>18.739999999999998</v>
      </c>
      <c r="F398" s="76" t="s">
        <v>307</v>
      </c>
    </row>
    <row r="399" spans="2:6" x14ac:dyDescent="0.25">
      <c r="B399" s="76">
        <v>10395</v>
      </c>
      <c r="C399" s="76" t="s">
        <v>303</v>
      </c>
      <c r="D399" s="126">
        <v>42164058</v>
      </c>
      <c r="E399" s="152">
        <v>16.47</v>
      </c>
      <c r="F399" s="76" t="s">
        <v>302</v>
      </c>
    </row>
    <row r="400" spans="2:6" x14ac:dyDescent="0.25">
      <c r="B400" s="76">
        <v>10396</v>
      </c>
      <c r="C400" s="76" t="s">
        <v>303</v>
      </c>
      <c r="D400" s="126">
        <v>68675115</v>
      </c>
      <c r="E400" s="152">
        <v>18.11</v>
      </c>
      <c r="F400" s="76" t="s">
        <v>302</v>
      </c>
    </row>
    <row r="401" spans="2:6" x14ac:dyDescent="0.25">
      <c r="B401" s="76">
        <v>10397</v>
      </c>
      <c r="C401" s="76" t="s">
        <v>303</v>
      </c>
      <c r="D401" s="126">
        <v>48712948</v>
      </c>
      <c r="E401" s="152">
        <v>20.73</v>
      </c>
      <c r="F401" s="76" t="s">
        <v>302</v>
      </c>
    </row>
    <row r="402" spans="2:6" x14ac:dyDescent="0.25">
      <c r="B402" s="76">
        <v>10398</v>
      </c>
      <c r="C402" s="76" t="s">
        <v>303</v>
      </c>
      <c r="D402" s="126">
        <v>93152672</v>
      </c>
      <c r="E402" s="152">
        <v>21.64</v>
      </c>
      <c r="F402" s="76" t="s">
        <v>302</v>
      </c>
    </row>
    <row r="403" spans="2:6" x14ac:dyDescent="0.25">
      <c r="B403" s="76">
        <v>10399</v>
      </c>
      <c r="C403" s="76" t="s">
        <v>299</v>
      </c>
      <c r="D403" s="126">
        <v>12824694</v>
      </c>
      <c r="E403" s="152">
        <v>17.38</v>
      </c>
      <c r="F403" s="76" t="s">
        <v>307</v>
      </c>
    </row>
    <row r="404" spans="2:6" x14ac:dyDescent="0.25">
      <c r="B404" s="76">
        <v>10400</v>
      </c>
      <c r="C404" s="76" t="s">
        <v>303</v>
      </c>
      <c r="D404" s="126">
        <v>73484989</v>
      </c>
      <c r="E404" s="152">
        <v>17.7</v>
      </c>
      <c r="F404" s="76" t="s">
        <v>302</v>
      </c>
    </row>
    <row r="405" spans="2:6" x14ac:dyDescent="0.25">
      <c r="B405" s="76">
        <v>10401</v>
      </c>
      <c r="C405" s="76" t="s">
        <v>303</v>
      </c>
      <c r="D405" s="126">
        <v>79418802</v>
      </c>
      <c r="E405" s="152">
        <v>24.66</v>
      </c>
      <c r="F405" s="76" t="s">
        <v>307</v>
      </c>
    </row>
    <row r="406" spans="2:6" x14ac:dyDescent="0.25">
      <c r="B406" s="76">
        <v>10402</v>
      </c>
      <c r="C406" s="76" t="s">
        <v>303</v>
      </c>
      <c r="D406" s="126">
        <v>85598102</v>
      </c>
      <c r="E406" s="152">
        <v>24.24</v>
      </c>
      <c r="F406" s="76" t="s">
        <v>302</v>
      </c>
    </row>
    <row r="407" spans="2:6" x14ac:dyDescent="0.25">
      <c r="B407" s="76">
        <v>10403</v>
      </c>
      <c r="C407" s="76" t="s">
        <v>23</v>
      </c>
      <c r="D407" s="126">
        <v>81254753</v>
      </c>
      <c r="E407" s="152">
        <v>19.79</v>
      </c>
      <c r="F407" s="76" t="s">
        <v>307</v>
      </c>
    </row>
    <row r="408" spans="2:6" x14ac:dyDescent="0.25">
      <c r="B408" s="76">
        <v>10404</v>
      </c>
      <c r="C408" s="76" t="s">
        <v>305</v>
      </c>
      <c r="D408" s="126">
        <v>97869460</v>
      </c>
      <c r="E408" s="152">
        <v>16.86</v>
      </c>
      <c r="F408" s="76" t="s">
        <v>302</v>
      </c>
    </row>
    <row r="409" spans="2:6" x14ac:dyDescent="0.25">
      <c r="B409" s="76">
        <v>10405</v>
      </c>
      <c r="C409" s="76" t="s">
        <v>305</v>
      </c>
      <c r="D409" s="126">
        <v>19446725</v>
      </c>
      <c r="E409" s="152">
        <v>19.97</v>
      </c>
      <c r="F409" s="76" t="s">
        <v>302</v>
      </c>
    </row>
    <row r="410" spans="2:6" x14ac:dyDescent="0.25">
      <c r="B410" s="76">
        <v>10406</v>
      </c>
      <c r="C410" s="76" t="s">
        <v>299</v>
      </c>
      <c r="D410" s="126">
        <v>12075708</v>
      </c>
      <c r="E410" s="152">
        <v>22.99</v>
      </c>
      <c r="F410" s="76" t="s">
        <v>307</v>
      </c>
    </row>
    <row r="411" spans="2:6" x14ac:dyDescent="0.25">
      <c r="B411" s="76">
        <v>10407</v>
      </c>
      <c r="C411" s="76" t="s">
        <v>305</v>
      </c>
      <c r="D411" s="126">
        <v>87645248</v>
      </c>
      <c r="E411" s="152">
        <v>153.83000000000001</v>
      </c>
      <c r="F411" s="76" t="s">
        <v>307</v>
      </c>
    </row>
    <row r="412" spans="2:6" x14ac:dyDescent="0.25">
      <c r="B412" s="76">
        <v>10408</v>
      </c>
      <c r="C412" s="76" t="s">
        <v>23</v>
      </c>
      <c r="D412" s="126">
        <v>88351358</v>
      </c>
      <c r="E412" s="152">
        <v>15.2</v>
      </c>
      <c r="F412" s="76" t="s">
        <v>302</v>
      </c>
    </row>
    <row r="413" spans="2:6" x14ac:dyDescent="0.25">
      <c r="B413" s="76">
        <v>10409</v>
      </c>
      <c r="C413" s="76" t="s">
        <v>303</v>
      </c>
      <c r="D413" s="126">
        <v>86741411</v>
      </c>
      <c r="E413" s="152">
        <v>16.010000000000002</v>
      </c>
      <c r="F413" s="76" t="s">
        <v>302</v>
      </c>
    </row>
    <row r="414" spans="2:6" x14ac:dyDescent="0.25">
      <c r="B414" s="76">
        <v>10410</v>
      </c>
      <c r="C414" s="76" t="s">
        <v>303</v>
      </c>
      <c r="D414" s="126">
        <v>85689748</v>
      </c>
      <c r="E414" s="152">
        <v>18.88</v>
      </c>
      <c r="F414" s="76" t="s">
        <v>302</v>
      </c>
    </row>
    <row r="415" spans="2:6" x14ac:dyDescent="0.25">
      <c r="B415" s="76">
        <v>10411</v>
      </c>
      <c r="C415" s="76" t="s">
        <v>23</v>
      </c>
      <c r="D415" s="126">
        <v>39676844</v>
      </c>
      <c r="E415" s="152">
        <v>21.54</v>
      </c>
      <c r="F415" s="76" t="s">
        <v>307</v>
      </c>
    </row>
    <row r="416" spans="2:6" x14ac:dyDescent="0.25">
      <c r="B416" s="76">
        <v>10412</v>
      </c>
      <c r="C416" s="76" t="s">
        <v>299</v>
      </c>
      <c r="D416" s="126">
        <v>59845402</v>
      </c>
      <c r="E416" s="152">
        <v>24.11</v>
      </c>
      <c r="F416" s="76" t="s">
        <v>307</v>
      </c>
    </row>
    <row r="417" spans="2:6" x14ac:dyDescent="0.25">
      <c r="B417" s="76">
        <v>10413</v>
      </c>
      <c r="C417" s="76" t="s">
        <v>305</v>
      </c>
      <c r="D417" s="126">
        <v>39267241</v>
      </c>
      <c r="E417" s="152">
        <v>21.43</v>
      </c>
      <c r="F417" s="76" t="s">
        <v>307</v>
      </c>
    </row>
    <row r="418" spans="2:6" x14ac:dyDescent="0.25">
      <c r="B418" s="76">
        <v>10414</v>
      </c>
      <c r="C418" s="76" t="s">
        <v>305</v>
      </c>
      <c r="D418" s="126">
        <v>82025542</v>
      </c>
      <c r="E418" s="152">
        <v>24.8</v>
      </c>
      <c r="F418" s="76" t="s">
        <v>302</v>
      </c>
    </row>
    <row r="419" spans="2:6" x14ac:dyDescent="0.25">
      <c r="B419" s="76">
        <v>10415</v>
      </c>
      <c r="C419" s="76" t="s">
        <v>303</v>
      </c>
      <c r="D419" s="126">
        <v>16559991</v>
      </c>
      <c r="E419" s="152">
        <v>19.760000000000002</v>
      </c>
      <c r="F419" s="76" t="s">
        <v>302</v>
      </c>
    </row>
    <row r="420" spans="2:6" x14ac:dyDescent="0.25">
      <c r="B420" s="76">
        <v>10416</v>
      </c>
      <c r="C420" s="76" t="s">
        <v>305</v>
      </c>
      <c r="D420" s="126">
        <v>80278554</v>
      </c>
      <c r="E420" s="152">
        <v>23.97</v>
      </c>
      <c r="F420" s="76" t="s">
        <v>302</v>
      </c>
    </row>
    <row r="421" spans="2:6" x14ac:dyDescent="0.25">
      <c r="B421" s="76">
        <v>10417</v>
      </c>
      <c r="C421" s="76" t="s">
        <v>305</v>
      </c>
      <c r="D421" s="126">
        <v>30257860</v>
      </c>
      <c r="E421" s="152">
        <v>19.96</v>
      </c>
      <c r="F421" s="76" t="s">
        <v>302</v>
      </c>
    </row>
    <row r="422" spans="2:6" x14ac:dyDescent="0.25">
      <c r="B422" s="76">
        <v>10418</v>
      </c>
      <c r="C422" s="76" t="s">
        <v>303</v>
      </c>
      <c r="D422" s="126">
        <v>46744434</v>
      </c>
      <c r="E422" s="152">
        <v>18.190000000000001</v>
      </c>
      <c r="F422" s="76" t="s">
        <v>307</v>
      </c>
    </row>
    <row r="423" spans="2:6" x14ac:dyDescent="0.25">
      <c r="B423" s="76">
        <v>10419</v>
      </c>
      <c r="C423" s="76" t="s">
        <v>299</v>
      </c>
      <c r="D423" s="126">
        <v>49155614</v>
      </c>
      <c r="E423" s="152">
        <v>17.28</v>
      </c>
      <c r="F423" s="76" t="s">
        <v>302</v>
      </c>
    </row>
    <row r="424" spans="2:6" x14ac:dyDescent="0.25">
      <c r="B424" s="76">
        <v>10420</v>
      </c>
      <c r="C424" s="76" t="s">
        <v>303</v>
      </c>
      <c r="D424" s="126">
        <v>53795790</v>
      </c>
      <c r="E424" s="152">
        <v>24.84</v>
      </c>
      <c r="F424" s="76" t="s">
        <v>307</v>
      </c>
    </row>
    <row r="425" spans="2:6" x14ac:dyDescent="0.25">
      <c r="B425" s="76">
        <v>10421</v>
      </c>
      <c r="C425" s="76" t="s">
        <v>23</v>
      </c>
      <c r="D425" s="126">
        <v>75332091</v>
      </c>
      <c r="E425" s="152">
        <v>16.32</v>
      </c>
      <c r="F425" s="76" t="s">
        <v>307</v>
      </c>
    </row>
    <row r="426" spans="2:6" x14ac:dyDescent="0.25">
      <c r="B426" s="76">
        <v>10422</v>
      </c>
      <c r="C426" s="76" t="s">
        <v>305</v>
      </c>
      <c r="D426" s="126">
        <v>83194866</v>
      </c>
      <c r="E426" s="152">
        <v>23.47</v>
      </c>
      <c r="F426" s="76" t="s">
        <v>307</v>
      </c>
    </row>
    <row r="427" spans="2:6" x14ac:dyDescent="0.25">
      <c r="B427" s="76">
        <v>10423</v>
      </c>
      <c r="C427" s="76" t="s">
        <v>303</v>
      </c>
      <c r="D427" s="126">
        <v>33911548</v>
      </c>
      <c r="E427" s="152">
        <v>16.649999999999999</v>
      </c>
      <c r="F427" s="76" t="s">
        <v>307</v>
      </c>
    </row>
    <row r="428" spans="2:6" x14ac:dyDescent="0.25">
      <c r="B428" s="76">
        <v>10424</v>
      </c>
      <c r="C428" s="76" t="s">
        <v>299</v>
      </c>
      <c r="D428" s="126">
        <v>20917768</v>
      </c>
      <c r="E428" s="152">
        <v>22.64</v>
      </c>
      <c r="F428" s="76" t="s">
        <v>307</v>
      </c>
    </row>
    <row r="429" spans="2:6" x14ac:dyDescent="0.25">
      <c r="B429" s="76">
        <v>10425</v>
      </c>
      <c r="C429" s="76" t="s">
        <v>305</v>
      </c>
      <c r="D429" s="126">
        <v>63888401</v>
      </c>
      <c r="E429" s="152">
        <v>16.66</v>
      </c>
      <c r="F429" s="76" t="s">
        <v>307</v>
      </c>
    </row>
    <row r="430" spans="2:6" x14ac:dyDescent="0.25">
      <c r="B430" s="76">
        <v>10426</v>
      </c>
      <c r="C430" s="76" t="s">
        <v>305</v>
      </c>
      <c r="D430" s="126">
        <v>99361092</v>
      </c>
      <c r="E430" s="152">
        <v>21.78</v>
      </c>
      <c r="F430" s="76" t="s">
        <v>307</v>
      </c>
    </row>
    <row r="431" spans="2:6" x14ac:dyDescent="0.25">
      <c r="B431" s="76">
        <v>10427</v>
      </c>
      <c r="C431" s="76" t="s">
        <v>303</v>
      </c>
      <c r="D431" s="126">
        <v>39373058</v>
      </c>
      <c r="E431" s="152">
        <v>21.29</v>
      </c>
      <c r="F431" s="76" t="s">
        <v>302</v>
      </c>
    </row>
    <row r="432" spans="2:6" x14ac:dyDescent="0.25">
      <c r="B432" s="76">
        <v>10428</v>
      </c>
      <c r="C432" s="76" t="s">
        <v>305</v>
      </c>
      <c r="D432" s="126">
        <v>91945826</v>
      </c>
      <c r="E432" s="152">
        <v>160.78</v>
      </c>
      <c r="F432" s="76" t="s">
        <v>307</v>
      </c>
    </row>
    <row r="433" spans="2:6" x14ac:dyDescent="0.25">
      <c r="B433" s="76">
        <v>10429</v>
      </c>
      <c r="C433" s="76" t="s">
        <v>303</v>
      </c>
      <c r="D433" s="126">
        <v>39442197</v>
      </c>
      <c r="E433" s="152">
        <v>21.1</v>
      </c>
      <c r="F433" s="76" t="s">
        <v>307</v>
      </c>
    </row>
    <row r="434" spans="2:6" x14ac:dyDescent="0.25">
      <c r="B434" s="76">
        <v>10430</v>
      </c>
      <c r="C434" s="76" t="s">
        <v>299</v>
      </c>
      <c r="D434" s="126">
        <v>96995760</v>
      </c>
      <c r="E434" s="152">
        <v>169.79</v>
      </c>
      <c r="F434" s="76" t="s">
        <v>307</v>
      </c>
    </row>
    <row r="435" spans="2:6" x14ac:dyDescent="0.25">
      <c r="B435" s="76">
        <v>10431</v>
      </c>
      <c r="C435" s="76" t="s">
        <v>303</v>
      </c>
      <c r="D435" s="126">
        <v>99830378</v>
      </c>
      <c r="E435" s="152">
        <v>16.989999999999998</v>
      </c>
      <c r="F435" s="76" t="s">
        <v>307</v>
      </c>
    </row>
    <row r="436" spans="2:6" x14ac:dyDescent="0.25">
      <c r="B436" s="76">
        <v>10432</v>
      </c>
      <c r="C436" s="76" t="s">
        <v>305</v>
      </c>
      <c r="D436" s="126">
        <v>97898924</v>
      </c>
      <c r="E436" s="152">
        <v>23.64</v>
      </c>
      <c r="F436" s="76" t="s">
        <v>302</v>
      </c>
    </row>
    <row r="437" spans="2:6" x14ac:dyDescent="0.25">
      <c r="B437" s="76">
        <v>10433</v>
      </c>
      <c r="C437" s="76" t="s">
        <v>305</v>
      </c>
      <c r="D437" s="126">
        <v>48100304</v>
      </c>
      <c r="E437" s="152">
        <v>18.920000000000002</v>
      </c>
      <c r="F437" s="76" t="s">
        <v>307</v>
      </c>
    </row>
    <row r="438" spans="2:6" x14ac:dyDescent="0.25">
      <c r="B438" s="76">
        <v>10434</v>
      </c>
      <c r="C438" s="76" t="s">
        <v>303</v>
      </c>
      <c r="D438" s="126">
        <v>61029935</v>
      </c>
      <c r="E438" s="152">
        <v>23.96</v>
      </c>
      <c r="F438" s="76" t="s">
        <v>307</v>
      </c>
    </row>
    <row r="439" spans="2:6" x14ac:dyDescent="0.25">
      <c r="B439" s="76">
        <v>10435</v>
      </c>
      <c r="C439" s="76" t="s">
        <v>23</v>
      </c>
      <c r="D439" s="126">
        <v>74335115</v>
      </c>
      <c r="E439" s="152">
        <v>18.53</v>
      </c>
      <c r="F439" s="76" t="s">
        <v>307</v>
      </c>
    </row>
    <row r="440" spans="2:6" x14ac:dyDescent="0.25">
      <c r="B440" s="76">
        <v>10436</v>
      </c>
      <c r="C440" s="76" t="s">
        <v>303</v>
      </c>
      <c r="D440" s="126">
        <v>94386287</v>
      </c>
      <c r="E440" s="152">
        <v>24.44</v>
      </c>
      <c r="F440" s="76" t="s">
        <v>302</v>
      </c>
    </row>
    <row r="441" spans="2:6" x14ac:dyDescent="0.25">
      <c r="B441" s="76">
        <v>10437</v>
      </c>
      <c r="C441" s="76" t="s">
        <v>23</v>
      </c>
      <c r="D441" s="126">
        <v>94086275</v>
      </c>
      <c r="E441" s="152">
        <v>21.81</v>
      </c>
      <c r="F441" s="76" t="s">
        <v>302</v>
      </c>
    </row>
    <row r="442" spans="2:6" x14ac:dyDescent="0.25">
      <c r="B442" s="76">
        <v>10438</v>
      </c>
      <c r="C442" s="76" t="s">
        <v>23</v>
      </c>
      <c r="D442" s="126">
        <v>59470574</v>
      </c>
      <c r="E442" s="152">
        <v>18.25</v>
      </c>
      <c r="F442" s="76" t="s">
        <v>302</v>
      </c>
    </row>
    <row r="443" spans="2:6" x14ac:dyDescent="0.25">
      <c r="B443" s="76">
        <v>10439</v>
      </c>
      <c r="C443" s="76" t="s">
        <v>299</v>
      </c>
      <c r="D443" s="126">
        <v>20030922</v>
      </c>
      <c r="E443" s="152">
        <v>17.420000000000002</v>
      </c>
      <c r="F443" s="76" t="s">
        <v>307</v>
      </c>
    </row>
    <row r="444" spans="2:6" x14ac:dyDescent="0.25">
      <c r="B444" s="76">
        <v>10440</v>
      </c>
      <c r="C444" s="76" t="s">
        <v>23</v>
      </c>
      <c r="D444" s="126">
        <v>45769254</v>
      </c>
      <c r="E444" s="152">
        <v>18.399999999999999</v>
      </c>
      <c r="F444" s="76" t="s">
        <v>307</v>
      </c>
    </row>
    <row r="445" spans="2:6" x14ac:dyDescent="0.25">
      <c r="B445" s="76">
        <v>10441</v>
      </c>
      <c r="C445" s="76" t="s">
        <v>305</v>
      </c>
      <c r="D445" s="126">
        <v>94775848</v>
      </c>
      <c r="E445" s="152">
        <v>23.88</v>
      </c>
      <c r="F445" s="76" t="s">
        <v>302</v>
      </c>
    </row>
    <row r="446" spans="2:6" x14ac:dyDescent="0.25">
      <c r="B446" s="76">
        <v>10442</v>
      </c>
      <c r="C446" s="76" t="s">
        <v>303</v>
      </c>
      <c r="D446" s="126">
        <v>98078573</v>
      </c>
      <c r="E446" s="152">
        <v>17.760000000000002</v>
      </c>
      <c r="F446" s="76" t="s">
        <v>307</v>
      </c>
    </row>
    <row r="447" spans="2:6" x14ac:dyDescent="0.25">
      <c r="B447" s="76">
        <v>10443</v>
      </c>
      <c r="C447" s="76" t="s">
        <v>23</v>
      </c>
      <c r="D447" s="126">
        <v>48152632</v>
      </c>
      <c r="E447" s="152">
        <v>23.06</v>
      </c>
      <c r="F447" s="76" t="s">
        <v>307</v>
      </c>
    </row>
    <row r="448" spans="2:6" x14ac:dyDescent="0.25">
      <c r="B448" s="76">
        <v>10444</v>
      </c>
      <c r="C448" s="76" t="s">
        <v>303</v>
      </c>
      <c r="D448" s="126">
        <v>44336631</v>
      </c>
      <c r="E448" s="152">
        <v>18.87</v>
      </c>
      <c r="F448" s="76" t="s">
        <v>307</v>
      </c>
    </row>
    <row r="449" spans="2:6" x14ac:dyDescent="0.25">
      <c r="B449" s="76">
        <v>10445</v>
      </c>
      <c r="C449" s="76" t="s">
        <v>303</v>
      </c>
      <c r="D449" s="126">
        <v>74850396</v>
      </c>
      <c r="E449" s="152">
        <v>17.87</v>
      </c>
      <c r="F449" s="76" t="s">
        <v>302</v>
      </c>
    </row>
    <row r="450" spans="2:6" x14ac:dyDescent="0.25">
      <c r="B450" s="76">
        <v>10446</v>
      </c>
      <c r="C450" s="76" t="s">
        <v>299</v>
      </c>
      <c r="D450" s="126">
        <v>85688947</v>
      </c>
      <c r="E450" s="152">
        <v>18.77</v>
      </c>
      <c r="F450" s="76" t="s">
        <v>307</v>
      </c>
    </row>
    <row r="451" spans="2:6" x14ac:dyDescent="0.25">
      <c r="B451" s="76">
        <v>10447</v>
      </c>
      <c r="C451" s="76" t="s">
        <v>305</v>
      </c>
      <c r="D451" s="126">
        <v>83549993</v>
      </c>
      <c r="E451" s="152">
        <v>18.600000000000001</v>
      </c>
      <c r="F451" s="76" t="s">
        <v>302</v>
      </c>
    </row>
    <row r="452" spans="2:6" x14ac:dyDescent="0.25">
      <c r="B452" s="76">
        <v>10448</v>
      </c>
      <c r="C452" s="76" t="s">
        <v>305</v>
      </c>
      <c r="D452" s="126">
        <v>62629771</v>
      </c>
      <c r="E452" s="152">
        <v>152.27000000000001</v>
      </c>
      <c r="F452" s="76" t="s">
        <v>307</v>
      </c>
    </row>
    <row r="453" spans="2:6" x14ac:dyDescent="0.25">
      <c r="B453" s="76">
        <v>10449</v>
      </c>
      <c r="C453" s="76" t="s">
        <v>305</v>
      </c>
      <c r="D453" s="126">
        <v>76032910</v>
      </c>
      <c r="E453" s="152">
        <v>20.83</v>
      </c>
      <c r="F453" s="76" t="s">
        <v>307</v>
      </c>
    </row>
    <row r="454" spans="2:6" x14ac:dyDescent="0.25">
      <c r="B454" s="76">
        <v>10450</v>
      </c>
      <c r="C454" s="76" t="s">
        <v>303</v>
      </c>
      <c r="D454" s="126">
        <v>78837536</v>
      </c>
      <c r="E454" s="152">
        <v>21.47</v>
      </c>
      <c r="F454" s="76" t="s">
        <v>307</v>
      </c>
    </row>
    <row r="455" spans="2:6" x14ac:dyDescent="0.25">
      <c r="B455" s="76">
        <v>10451</v>
      </c>
      <c r="C455" s="76" t="s">
        <v>303</v>
      </c>
      <c r="D455" s="126">
        <v>61532595</v>
      </c>
      <c r="E455" s="152">
        <v>218.6</v>
      </c>
      <c r="F455" s="76" t="s">
        <v>307</v>
      </c>
    </row>
    <row r="456" spans="2:6" x14ac:dyDescent="0.25">
      <c r="B456" s="76">
        <v>10452</v>
      </c>
      <c r="C456" s="76" t="s">
        <v>305</v>
      </c>
      <c r="D456" s="126">
        <v>50289683</v>
      </c>
      <c r="E456" s="152">
        <v>163.37</v>
      </c>
      <c r="F456" s="76" t="s">
        <v>307</v>
      </c>
    </row>
    <row r="457" spans="2:6" x14ac:dyDescent="0.25">
      <c r="B457" s="76">
        <v>10453</v>
      </c>
      <c r="C457" s="76" t="s">
        <v>305</v>
      </c>
      <c r="D457" s="126">
        <v>56319779</v>
      </c>
      <c r="E457" s="152">
        <v>24.78</v>
      </c>
      <c r="F457" s="76" t="s">
        <v>307</v>
      </c>
    </row>
    <row r="458" spans="2:6" x14ac:dyDescent="0.25">
      <c r="B458" s="76">
        <v>10454</v>
      </c>
      <c r="C458" s="76" t="s">
        <v>303</v>
      </c>
      <c r="D458" s="126">
        <v>26242351</v>
      </c>
      <c r="E458" s="152">
        <v>17.010000000000002</v>
      </c>
      <c r="F458" s="76" t="s">
        <v>307</v>
      </c>
    </row>
    <row r="459" spans="2:6" x14ac:dyDescent="0.25">
      <c r="B459" s="76">
        <v>10455</v>
      </c>
      <c r="C459" s="76" t="s">
        <v>23</v>
      </c>
      <c r="D459" s="126">
        <v>80577738</v>
      </c>
      <c r="E459" s="152">
        <v>231.23</v>
      </c>
      <c r="F459" s="76" t="s">
        <v>307</v>
      </c>
    </row>
    <row r="460" spans="2:6" x14ac:dyDescent="0.25">
      <c r="B460" s="76">
        <v>10456</v>
      </c>
      <c r="C460" s="76" t="s">
        <v>299</v>
      </c>
      <c r="D460" s="126">
        <v>81079401</v>
      </c>
      <c r="E460" s="152">
        <v>22.57</v>
      </c>
      <c r="F460" s="76" t="s">
        <v>302</v>
      </c>
    </row>
    <row r="461" spans="2:6" x14ac:dyDescent="0.25">
      <c r="B461" s="76">
        <v>10457</v>
      </c>
      <c r="C461" s="76" t="s">
        <v>303</v>
      </c>
      <c r="D461" s="126">
        <v>17165782</v>
      </c>
      <c r="E461" s="152">
        <v>24.16</v>
      </c>
      <c r="F461" s="76" t="s">
        <v>302</v>
      </c>
    </row>
    <row r="462" spans="2:6" x14ac:dyDescent="0.25">
      <c r="B462" s="76">
        <v>10458</v>
      </c>
      <c r="C462" s="76" t="s">
        <v>23</v>
      </c>
      <c r="D462" s="126">
        <v>90636722</v>
      </c>
      <c r="E462" s="152">
        <v>20.68</v>
      </c>
      <c r="F462" s="76" t="s">
        <v>307</v>
      </c>
    </row>
    <row r="463" spans="2:6" x14ac:dyDescent="0.25">
      <c r="B463" s="76">
        <v>10459</v>
      </c>
      <c r="C463" s="76" t="s">
        <v>23</v>
      </c>
      <c r="D463" s="126">
        <v>43626259</v>
      </c>
      <c r="E463" s="152">
        <v>21.2</v>
      </c>
      <c r="F463" s="76" t="s">
        <v>302</v>
      </c>
    </row>
    <row r="464" spans="2:6" x14ac:dyDescent="0.25">
      <c r="B464" s="76">
        <v>10460</v>
      </c>
      <c r="C464" s="76" t="s">
        <v>303</v>
      </c>
      <c r="D464" s="126">
        <v>61496170</v>
      </c>
      <c r="E464" s="152">
        <v>247.14</v>
      </c>
      <c r="F464" s="76" t="s">
        <v>307</v>
      </c>
    </row>
    <row r="465" spans="2:6" x14ac:dyDescent="0.25">
      <c r="B465" s="76">
        <v>10461</v>
      </c>
      <c r="C465" s="76" t="s">
        <v>23</v>
      </c>
      <c r="D465" s="126">
        <v>16101751</v>
      </c>
      <c r="E465" s="152">
        <v>19.100000000000001</v>
      </c>
      <c r="F465" s="76" t="s">
        <v>307</v>
      </c>
    </row>
    <row r="466" spans="2:6" x14ac:dyDescent="0.25">
      <c r="B466" s="76">
        <v>10462</v>
      </c>
      <c r="C466" s="76" t="s">
        <v>23</v>
      </c>
      <c r="D466" s="126">
        <v>55348039</v>
      </c>
      <c r="E466" s="152">
        <v>19.02</v>
      </c>
      <c r="F466" s="76" t="s">
        <v>302</v>
      </c>
    </row>
    <row r="467" spans="2:6" x14ac:dyDescent="0.25">
      <c r="B467" s="76">
        <v>10463</v>
      </c>
      <c r="C467" s="76" t="s">
        <v>299</v>
      </c>
      <c r="D467" s="126">
        <v>50785284</v>
      </c>
      <c r="E467" s="152">
        <v>19.66</v>
      </c>
      <c r="F467" s="76" t="s">
        <v>307</v>
      </c>
    </row>
    <row r="468" spans="2:6" x14ac:dyDescent="0.25">
      <c r="B468" s="76">
        <v>10464</v>
      </c>
      <c r="C468" s="76" t="s">
        <v>303</v>
      </c>
      <c r="D468" s="126">
        <v>92997267</v>
      </c>
      <c r="E468" s="152">
        <v>168.1</v>
      </c>
      <c r="F468" s="76" t="s">
        <v>307</v>
      </c>
    </row>
    <row r="469" spans="2:6" x14ac:dyDescent="0.25">
      <c r="B469" s="76">
        <v>10465</v>
      </c>
      <c r="C469" s="76" t="s">
        <v>303</v>
      </c>
      <c r="D469" s="126">
        <v>30255549</v>
      </c>
      <c r="E469" s="152">
        <v>16.829999999999998</v>
      </c>
      <c r="F469" s="76" t="s">
        <v>307</v>
      </c>
    </row>
    <row r="470" spans="2:6" x14ac:dyDescent="0.25">
      <c r="B470" s="76">
        <v>10466</v>
      </c>
      <c r="C470" s="76" t="s">
        <v>299</v>
      </c>
      <c r="D470" s="126">
        <v>85660114</v>
      </c>
      <c r="E470" s="152">
        <v>23.89</v>
      </c>
      <c r="F470" s="76" t="s">
        <v>307</v>
      </c>
    </row>
    <row r="471" spans="2:6" x14ac:dyDescent="0.25">
      <c r="B471" s="76">
        <v>10467</v>
      </c>
      <c r="C471" s="76" t="s">
        <v>23</v>
      </c>
      <c r="D471" s="126">
        <v>43913307</v>
      </c>
      <c r="E471" s="152">
        <v>16.73</v>
      </c>
      <c r="F471" s="76" t="s">
        <v>302</v>
      </c>
    </row>
    <row r="472" spans="2:6" x14ac:dyDescent="0.25">
      <c r="B472" s="76">
        <v>10468</v>
      </c>
      <c r="C472" s="76" t="s">
        <v>23</v>
      </c>
      <c r="D472" s="126">
        <v>47286881</v>
      </c>
      <c r="E472" s="152">
        <v>22.05</v>
      </c>
      <c r="F472" s="76" t="s">
        <v>302</v>
      </c>
    </row>
    <row r="473" spans="2:6" x14ac:dyDescent="0.25">
      <c r="B473" s="76">
        <v>10469</v>
      </c>
      <c r="C473" s="76" t="s">
        <v>305</v>
      </c>
      <c r="D473" s="126">
        <v>62265606</v>
      </c>
      <c r="E473" s="152">
        <v>17.88</v>
      </c>
      <c r="F473" s="76" t="s">
        <v>307</v>
      </c>
    </row>
    <row r="474" spans="2:6" x14ac:dyDescent="0.25">
      <c r="B474" s="76">
        <v>10470</v>
      </c>
      <c r="C474" s="76" t="s">
        <v>303</v>
      </c>
      <c r="D474" s="126">
        <v>63133211</v>
      </c>
      <c r="E474" s="152">
        <v>15.18</v>
      </c>
      <c r="F474" s="76" t="s">
        <v>302</v>
      </c>
    </row>
    <row r="475" spans="2:6" x14ac:dyDescent="0.25">
      <c r="B475" s="76">
        <v>10471</v>
      </c>
      <c r="C475" s="76" t="s">
        <v>303</v>
      </c>
      <c r="D475" s="126">
        <v>24646414</v>
      </c>
      <c r="E475" s="152">
        <v>15.62</v>
      </c>
      <c r="F475" s="76" t="s">
        <v>302</v>
      </c>
    </row>
    <row r="476" spans="2:6" x14ac:dyDescent="0.25">
      <c r="B476" s="76">
        <v>10472</v>
      </c>
      <c r="C476" s="76" t="s">
        <v>305</v>
      </c>
      <c r="D476" s="126">
        <v>65043803</v>
      </c>
      <c r="E476" s="152">
        <v>20.58</v>
      </c>
      <c r="F476" s="76" t="s">
        <v>302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72"/>
  <sheetViews>
    <sheetView workbookViewId="0">
      <selection activeCell="Q6" sqref="Q6"/>
    </sheetView>
  </sheetViews>
  <sheetFormatPr defaultColWidth="8.85546875" defaultRowHeight="15" x14ac:dyDescent="0.25"/>
  <cols>
    <col min="2" max="2" width="12.7109375" bestFit="1" customWidth="1"/>
  </cols>
  <sheetData>
    <row r="2" spans="2:3" x14ac:dyDescent="0.25">
      <c r="B2" s="5" t="s">
        <v>18</v>
      </c>
      <c r="C2" s="8"/>
    </row>
    <row r="3" spans="2:3" x14ac:dyDescent="0.25">
      <c r="B3" s="8"/>
      <c r="C3" s="8"/>
    </row>
    <row r="4" spans="2:3" ht="15.75" thickBot="1" x14ac:dyDescent="0.3">
      <c r="B4" s="107" t="s">
        <v>21</v>
      </c>
      <c r="C4" s="107" t="s">
        <v>22</v>
      </c>
    </row>
    <row r="5" spans="2:3" ht="15.75" thickTop="1" x14ac:dyDescent="0.25">
      <c r="B5" s="108">
        <v>85145</v>
      </c>
      <c r="C5" s="108">
        <v>17030</v>
      </c>
    </row>
    <row r="6" spans="2:3" x14ac:dyDescent="0.25">
      <c r="B6" s="108">
        <v>112740</v>
      </c>
      <c r="C6" s="108">
        <v>20700</v>
      </c>
    </row>
    <row r="7" spans="2:3" x14ac:dyDescent="0.25">
      <c r="B7" s="108">
        <v>115350</v>
      </c>
      <c r="C7" s="108">
        <v>18030</v>
      </c>
    </row>
    <row r="8" spans="2:3" x14ac:dyDescent="0.25">
      <c r="B8" s="108">
        <v>116415</v>
      </c>
      <c r="C8" s="108">
        <v>19600</v>
      </c>
    </row>
    <row r="9" spans="2:3" x14ac:dyDescent="0.25">
      <c r="B9" s="108">
        <v>133070</v>
      </c>
      <c r="C9" s="108">
        <v>24455</v>
      </c>
    </row>
    <row r="10" spans="2:3" x14ac:dyDescent="0.25">
      <c r="B10" s="108">
        <v>136530</v>
      </c>
      <c r="C10" s="108">
        <v>25500</v>
      </c>
    </row>
    <row r="11" spans="2:3" x14ac:dyDescent="0.25">
      <c r="B11" s="108">
        <v>139435</v>
      </c>
      <c r="C11" s="108">
        <v>29155</v>
      </c>
    </row>
    <row r="12" spans="2:3" x14ac:dyDescent="0.25">
      <c r="B12" s="108">
        <v>139955</v>
      </c>
      <c r="C12" s="108">
        <v>30400</v>
      </c>
    </row>
    <row r="13" spans="2:3" x14ac:dyDescent="0.25">
      <c r="B13" s="108">
        <v>147905</v>
      </c>
      <c r="C13" s="108">
        <v>24650</v>
      </c>
    </row>
    <row r="14" spans="2:3" x14ac:dyDescent="0.25">
      <c r="B14" s="108">
        <v>153845</v>
      </c>
      <c r="C14" s="108">
        <v>27500</v>
      </c>
    </row>
    <row r="15" spans="2:3" x14ac:dyDescent="0.25">
      <c r="B15" s="108">
        <v>155270</v>
      </c>
      <c r="C15" s="108">
        <v>19600</v>
      </c>
    </row>
    <row r="16" spans="2:3" x14ac:dyDescent="0.25">
      <c r="B16" s="108">
        <v>155870</v>
      </c>
      <c r="C16" s="108">
        <v>24650</v>
      </c>
    </row>
    <row r="17" spans="2:3" x14ac:dyDescent="0.25">
      <c r="B17" s="108">
        <v>160000</v>
      </c>
      <c r="C17" s="108">
        <v>29500</v>
      </c>
    </row>
    <row r="18" spans="2:3" x14ac:dyDescent="0.25">
      <c r="B18" s="108">
        <v>165220</v>
      </c>
      <c r="C18" s="108">
        <v>25500</v>
      </c>
    </row>
    <row r="19" spans="2:3" x14ac:dyDescent="0.25">
      <c r="B19" s="108">
        <v>165350</v>
      </c>
      <c r="C19" s="108">
        <v>25000</v>
      </c>
    </row>
    <row r="20" spans="2:3" x14ac:dyDescent="0.25">
      <c r="B20" s="108">
        <v>168354</v>
      </c>
      <c r="C20" s="108">
        <v>27316</v>
      </c>
    </row>
    <row r="21" spans="2:3" x14ac:dyDescent="0.25">
      <c r="B21" s="108">
        <v>168500</v>
      </c>
      <c r="C21" s="108">
        <v>33000</v>
      </c>
    </row>
    <row r="22" spans="2:3" x14ac:dyDescent="0.25">
      <c r="B22" s="108">
        <v>170000</v>
      </c>
      <c r="C22" s="108">
        <v>25200</v>
      </c>
    </row>
    <row r="23" spans="2:3" x14ac:dyDescent="0.25">
      <c r="B23" s="108">
        <v>172749</v>
      </c>
      <c r="C23" s="108">
        <v>45025</v>
      </c>
    </row>
    <row r="24" spans="2:3" x14ac:dyDescent="0.25">
      <c r="B24" s="108">
        <v>175000</v>
      </c>
      <c r="C24" s="108">
        <v>28000</v>
      </c>
    </row>
    <row r="25" spans="2:3" x14ac:dyDescent="0.25">
      <c r="B25" s="108">
        <v>175470</v>
      </c>
      <c r="C25" s="108">
        <v>28600</v>
      </c>
    </row>
    <row r="26" spans="2:3" x14ac:dyDescent="0.25">
      <c r="B26" s="108">
        <v>179365</v>
      </c>
      <c r="C26" s="108">
        <v>32200</v>
      </c>
    </row>
    <row r="27" spans="2:3" x14ac:dyDescent="0.25">
      <c r="B27" s="108">
        <v>181916</v>
      </c>
      <c r="C27" s="108">
        <v>45025</v>
      </c>
    </row>
    <row r="28" spans="2:3" x14ac:dyDescent="0.25">
      <c r="B28" s="108">
        <v>182237</v>
      </c>
      <c r="C28" s="108">
        <v>45025</v>
      </c>
    </row>
    <row r="29" spans="2:3" x14ac:dyDescent="0.25">
      <c r="B29" s="108">
        <v>183370</v>
      </c>
      <c r="C29" s="108">
        <v>28000</v>
      </c>
    </row>
    <row r="30" spans="2:3" x14ac:dyDescent="0.25">
      <c r="B30" s="108">
        <v>184210</v>
      </c>
      <c r="C30" s="108">
        <v>28000</v>
      </c>
    </row>
    <row r="31" spans="2:3" x14ac:dyDescent="0.25">
      <c r="B31" s="108">
        <v>184460</v>
      </c>
      <c r="C31" s="108">
        <v>22300</v>
      </c>
    </row>
    <row r="32" spans="2:3" x14ac:dyDescent="0.25">
      <c r="B32" s="108">
        <v>184873</v>
      </c>
      <c r="C32" s="108">
        <v>33400</v>
      </c>
    </row>
    <row r="33" spans="2:3" x14ac:dyDescent="0.25">
      <c r="B33" s="108">
        <v>185160</v>
      </c>
      <c r="C33" s="108">
        <v>29000</v>
      </c>
    </row>
    <row r="34" spans="2:3" x14ac:dyDescent="0.25">
      <c r="B34" s="108">
        <v>186000</v>
      </c>
      <c r="C34" s="108">
        <v>35851</v>
      </c>
    </row>
    <row r="35" spans="2:3" x14ac:dyDescent="0.25">
      <c r="B35" s="108">
        <v>187390</v>
      </c>
      <c r="C35" s="108">
        <v>27000</v>
      </c>
    </row>
    <row r="36" spans="2:3" x14ac:dyDescent="0.25">
      <c r="B36" s="108">
        <v>188603</v>
      </c>
      <c r="C36" s="108">
        <v>31300</v>
      </c>
    </row>
    <row r="37" spans="2:3" x14ac:dyDescent="0.25">
      <c r="B37" s="108">
        <v>189120</v>
      </c>
      <c r="C37" s="108">
        <v>35000</v>
      </c>
    </row>
    <row r="38" spans="2:3" x14ac:dyDescent="0.25">
      <c r="B38" s="108">
        <v>191028</v>
      </c>
      <c r="C38" s="108">
        <v>45000</v>
      </c>
    </row>
    <row r="39" spans="2:3" x14ac:dyDescent="0.25">
      <c r="B39" s="108">
        <v>196898</v>
      </c>
      <c r="C39" s="108">
        <v>45025</v>
      </c>
    </row>
    <row r="40" spans="2:3" x14ac:dyDescent="0.25">
      <c r="B40" s="108">
        <v>198202</v>
      </c>
      <c r="C40" s="108">
        <v>45025</v>
      </c>
    </row>
    <row r="41" spans="2:3" x14ac:dyDescent="0.25">
      <c r="B41" s="108">
        <v>200119</v>
      </c>
      <c r="C41" s="108">
        <v>45000</v>
      </c>
    </row>
    <row r="42" spans="2:3" x14ac:dyDescent="0.25">
      <c r="B42" s="108">
        <v>200423</v>
      </c>
      <c r="C42" s="108">
        <v>45025</v>
      </c>
    </row>
    <row r="43" spans="2:3" x14ac:dyDescent="0.25">
      <c r="B43" s="108">
        <v>201700</v>
      </c>
      <c r="C43" s="108">
        <v>40940</v>
      </c>
    </row>
    <row r="44" spans="2:3" x14ac:dyDescent="0.25">
      <c r="B44" s="108">
        <v>202000</v>
      </c>
      <c r="C44" s="108">
        <v>31160</v>
      </c>
    </row>
    <row r="45" spans="2:3" x14ac:dyDescent="0.25">
      <c r="B45" s="108">
        <v>203076</v>
      </c>
      <c r="C45" s="108">
        <v>45025</v>
      </c>
    </row>
    <row r="46" spans="2:3" x14ac:dyDescent="0.25">
      <c r="B46" s="108">
        <v>203950</v>
      </c>
      <c r="C46" s="108">
        <v>33000</v>
      </c>
    </row>
    <row r="47" spans="2:3" x14ac:dyDescent="0.25">
      <c r="B47" s="108">
        <v>204900</v>
      </c>
      <c r="C47" s="108">
        <v>34000</v>
      </c>
    </row>
    <row r="48" spans="2:3" x14ac:dyDescent="0.25">
      <c r="B48" s="108">
        <v>205821</v>
      </c>
      <c r="C48" s="108">
        <v>39299</v>
      </c>
    </row>
    <row r="49" spans="2:3" x14ac:dyDescent="0.25">
      <c r="B49" s="108">
        <v>206400</v>
      </c>
      <c r="C49" s="108">
        <v>35851</v>
      </c>
    </row>
    <row r="50" spans="2:3" x14ac:dyDescent="0.25">
      <c r="B50" s="108">
        <v>207345</v>
      </c>
      <c r="C50" s="108">
        <v>35600</v>
      </c>
    </row>
    <row r="51" spans="2:3" x14ac:dyDescent="0.25">
      <c r="B51" s="108">
        <v>209400</v>
      </c>
      <c r="C51" s="108">
        <v>43579</v>
      </c>
    </row>
    <row r="52" spans="2:3" x14ac:dyDescent="0.25">
      <c r="B52" s="108">
        <v>210380</v>
      </c>
      <c r="C52" s="108">
        <v>33856</v>
      </c>
    </row>
    <row r="53" spans="2:3" x14ac:dyDescent="0.25">
      <c r="B53" s="108">
        <v>211513</v>
      </c>
      <c r="C53" s="108">
        <v>31300</v>
      </c>
    </row>
    <row r="54" spans="2:3" x14ac:dyDescent="0.25">
      <c r="B54" s="108">
        <v>211797</v>
      </c>
      <c r="C54" s="108">
        <v>34000</v>
      </c>
    </row>
    <row r="55" spans="2:3" x14ac:dyDescent="0.25">
      <c r="B55" s="108">
        <v>212079</v>
      </c>
      <c r="C55" s="108">
        <v>33400</v>
      </c>
    </row>
    <row r="56" spans="2:3" x14ac:dyDescent="0.25">
      <c r="B56" s="108">
        <v>214205</v>
      </c>
      <c r="C56" s="108">
        <v>36500</v>
      </c>
    </row>
    <row r="57" spans="2:3" x14ac:dyDescent="0.25">
      <c r="B57" s="108">
        <v>214900</v>
      </c>
      <c r="C57" s="108">
        <v>31300</v>
      </c>
    </row>
    <row r="58" spans="2:3" x14ac:dyDescent="0.25">
      <c r="B58" s="108">
        <v>216049</v>
      </c>
      <c r="C58" s="108">
        <v>35600</v>
      </c>
    </row>
    <row r="59" spans="2:3" x14ac:dyDescent="0.25">
      <c r="B59" s="108">
        <v>219990</v>
      </c>
      <c r="C59" s="108">
        <v>37557</v>
      </c>
    </row>
    <row r="60" spans="2:3" x14ac:dyDescent="0.25">
      <c r="B60" s="108">
        <v>220257</v>
      </c>
      <c r="C60" s="108">
        <v>31300</v>
      </c>
    </row>
    <row r="61" spans="2:3" x14ac:dyDescent="0.25">
      <c r="B61" s="108">
        <v>223890</v>
      </c>
      <c r="C61" s="108">
        <v>28000</v>
      </c>
    </row>
    <row r="62" spans="2:3" x14ac:dyDescent="0.25">
      <c r="B62" s="108">
        <v>224108</v>
      </c>
      <c r="C62" s="108">
        <v>45025</v>
      </c>
    </row>
    <row r="63" spans="2:3" x14ac:dyDescent="0.25">
      <c r="B63" s="108">
        <v>225900</v>
      </c>
      <c r="C63" s="108">
        <v>28618</v>
      </c>
    </row>
    <row r="64" spans="2:3" x14ac:dyDescent="0.25">
      <c r="B64" s="108">
        <v>226000</v>
      </c>
      <c r="C64" s="108">
        <v>35600</v>
      </c>
    </row>
    <row r="65" spans="2:3" x14ac:dyDescent="0.25">
      <c r="B65" s="108">
        <v>230000</v>
      </c>
      <c r="C65" s="108">
        <v>45025</v>
      </c>
    </row>
    <row r="66" spans="2:3" x14ac:dyDescent="0.25">
      <c r="B66" s="108">
        <v>230440</v>
      </c>
      <c r="C66" s="108">
        <v>33000</v>
      </c>
    </row>
    <row r="67" spans="2:3" x14ac:dyDescent="0.25">
      <c r="B67" s="108">
        <v>230555</v>
      </c>
      <c r="C67" s="108">
        <v>28000</v>
      </c>
    </row>
    <row r="68" spans="2:3" x14ac:dyDescent="0.25">
      <c r="B68" s="108">
        <v>233900</v>
      </c>
      <c r="C68" s="108">
        <v>44200</v>
      </c>
    </row>
    <row r="69" spans="2:3" x14ac:dyDescent="0.25">
      <c r="B69" s="108">
        <v>234971</v>
      </c>
      <c r="C69" s="108">
        <v>29202</v>
      </c>
    </row>
    <row r="70" spans="2:3" x14ac:dyDescent="0.25">
      <c r="B70" s="108">
        <v>239000</v>
      </c>
      <c r="C70" s="108">
        <v>39169</v>
      </c>
    </row>
    <row r="71" spans="2:3" x14ac:dyDescent="0.25">
      <c r="B71" s="108">
        <v>239870</v>
      </c>
      <c r="C71" s="108">
        <v>41354</v>
      </c>
    </row>
    <row r="72" spans="2:3" x14ac:dyDescent="0.25">
      <c r="B72" s="108">
        <v>241195</v>
      </c>
      <c r="C72" s="108">
        <v>41340</v>
      </c>
    </row>
    <row r="73" spans="2:3" x14ac:dyDescent="0.25">
      <c r="B73" s="108">
        <v>242191</v>
      </c>
      <c r="C73" s="108">
        <v>33434</v>
      </c>
    </row>
    <row r="74" spans="2:3" x14ac:dyDescent="0.25">
      <c r="B74" s="108">
        <v>242899</v>
      </c>
      <c r="C74" s="108">
        <v>48252</v>
      </c>
    </row>
    <row r="75" spans="2:3" x14ac:dyDescent="0.25">
      <c r="B75" s="108">
        <v>246648</v>
      </c>
      <c r="C75" s="108">
        <v>41600</v>
      </c>
    </row>
    <row r="76" spans="2:3" x14ac:dyDescent="0.25">
      <c r="B76" s="108">
        <v>248500</v>
      </c>
      <c r="C76" s="108">
        <v>20000</v>
      </c>
    </row>
    <row r="77" spans="2:3" x14ac:dyDescent="0.25">
      <c r="B77" s="108">
        <v>249900</v>
      </c>
      <c r="C77" s="108">
        <v>38200</v>
      </c>
    </row>
    <row r="78" spans="2:3" x14ac:dyDescent="0.25">
      <c r="B78" s="108">
        <v>250005</v>
      </c>
      <c r="C78" s="108">
        <v>33000</v>
      </c>
    </row>
    <row r="79" spans="2:3" x14ac:dyDescent="0.25">
      <c r="B79" s="108">
        <v>250800</v>
      </c>
      <c r="C79" s="108">
        <v>73400</v>
      </c>
    </row>
    <row r="80" spans="2:3" x14ac:dyDescent="0.25">
      <c r="B80" s="108">
        <v>252135</v>
      </c>
      <c r="C80" s="108">
        <v>41341</v>
      </c>
    </row>
    <row r="81" spans="2:3" x14ac:dyDescent="0.25">
      <c r="B81" s="108">
        <v>253055</v>
      </c>
      <c r="C81" s="108">
        <v>41340</v>
      </c>
    </row>
    <row r="82" spans="2:3" x14ac:dyDescent="0.25">
      <c r="B82" s="108">
        <v>254048</v>
      </c>
      <c r="C82" s="108">
        <v>39680</v>
      </c>
    </row>
    <row r="83" spans="2:3" x14ac:dyDescent="0.25">
      <c r="B83" s="108">
        <v>255000</v>
      </c>
      <c r="C83" s="108">
        <v>43198</v>
      </c>
    </row>
    <row r="84" spans="2:3" x14ac:dyDescent="0.25">
      <c r="B84" s="108">
        <v>256235</v>
      </c>
      <c r="C84" s="108">
        <v>48500</v>
      </c>
    </row>
    <row r="85" spans="2:3" x14ac:dyDescent="0.25">
      <c r="B85" s="108">
        <v>257040</v>
      </c>
      <c r="C85" s="108">
        <v>37631</v>
      </c>
    </row>
    <row r="86" spans="2:3" x14ac:dyDescent="0.25">
      <c r="B86" s="108">
        <v>260100</v>
      </c>
      <c r="C86" s="108">
        <v>73400</v>
      </c>
    </row>
    <row r="87" spans="2:3" x14ac:dyDescent="0.25">
      <c r="B87" s="108">
        <v>262740</v>
      </c>
      <c r="C87" s="108">
        <v>44900</v>
      </c>
    </row>
    <row r="88" spans="2:3" x14ac:dyDescent="0.25">
      <c r="B88" s="108">
        <v>262890</v>
      </c>
      <c r="C88" s="108">
        <v>48500</v>
      </c>
    </row>
    <row r="89" spans="2:3" x14ac:dyDescent="0.25">
      <c r="B89" s="108">
        <v>265058</v>
      </c>
      <c r="C89" s="108">
        <v>41404</v>
      </c>
    </row>
    <row r="90" spans="2:3" x14ac:dyDescent="0.25">
      <c r="B90" s="108">
        <v>265500</v>
      </c>
      <c r="C90" s="108">
        <v>35800</v>
      </c>
    </row>
    <row r="91" spans="2:3" x14ac:dyDescent="0.25">
      <c r="B91" s="108">
        <v>267060</v>
      </c>
      <c r="C91" s="108">
        <v>73400</v>
      </c>
    </row>
    <row r="92" spans="2:3" x14ac:dyDescent="0.25">
      <c r="B92" s="108">
        <v>267250</v>
      </c>
      <c r="C92" s="108">
        <v>45676</v>
      </c>
    </row>
    <row r="93" spans="2:3" x14ac:dyDescent="0.25">
      <c r="B93" s="108">
        <v>267640</v>
      </c>
      <c r="C93" s="108">
        <v>73400</v>
      </c>
    </row>
    <row r="94" spans="2:3" x14ac:dyDescent="0.25">
      <c r="B94" s="108">
        <v>268000</v>
      </c>
      <c r="C94" s="108">
        <v>43344</v>
      </c>
    </row>
    <row r="95" spans="2:3" x14ac:dyDescent="0.25">
      <c r="B95" s="108">
        <v>268210</v>
      </c>
      <c r="C95" s="108">
        <v>29700</v>
      </c>
    </row>
    <row r="96" spans="2:3" x14ac:dyDescent="0.25">
      <c r="B96" s="108">
        <v>268500</v>
      </c>
      <c r="C96" s="108">
        <v>41099</v>
      </c>
    </row>
    <row r="97" spans="2:3" x14ac:dyDescent="0.25">
      <c r="B97" s="108">
        <v>269410</v>
      </c>
      <c r="C97" s="108">
        <v>73400</v>
      </c>
    </row>
    <row r="98" spans="2:3" x14ac:dyDescent="0.25">
      <c r="B98" s="108">
        <v>270518</v>
      </c>
      <c r="C98" s="108">
        <v>46499</v>
      </c>
    </row>
    <row r="99" spans="2:3" x14ac:dyDescent="0.25">
      <c r="B99" s="108">
        <v>271105</v>
      </c>
      <c r="C99" s="108">
        <v>45000</v>
      </c>
    </row>
    <row r="100" spans="2:3" x14ac:dyDescent="0.25">
      <c r="B100" s="108">
        <v>274455</v>
      </c>
      <c r="C100" s="108">
        <v>41000</v>
      </c>
    </row>
    <row r="101" spans="2:3" x14ac:dyDescent="0.25">
      <c r="B101" s="108">
        <v>274903</v>
      </c>
      <c r="C101" s="108">
        <v>45345</v>
      </c>
    </row>
    <row r="102" spans="2:3" x14ac:dyDescent="0.25">
      <c r="B102" s="108">
        <v>277720</v>
      </c>
      <c r="C102" s="108">
        <v>44650</v>
      </c>
    </row>
    <row r="103" spans="2:3" x14ac:dyDescent="0.25">
      <c r="B103" s="108">
        <v>280622</v>
      </c>
      <c r="C103" s="108">
        <v>45130</v>
      </c>
    </row>
    <row r="104" spans="2:3" x14ac:dyDescent="0.25">
      <c r="B104" s="108">
        <v>280804</v>
      </c>
      <c r="C104" s="108">
        <v>40667</v>
      </c>
    </row>
    <row r="105" spans="2:3" x14ac:dyDescent="0.25">
      <c r="B105" s="108">
        <v>281487</v>
      </c>
      <c r="C105" s="108">
        <v>57285</v>
      </c>
    </row>
    <row r="106" spans="2:3" x14ac:dyDescent="0.25">
      <c r="B106" s="108">
        <v>281824</v>
      </c>
      <c r="C106" s="108">
        <v>50448</v>
      </c>
    </row>
    <row r="107" spans="2:3" x14ac:dyDescent="0.25">
      <c r="B107" s="108">
        <v>283440</v>
      </c>
      <c r="C107" s="108">
        <v>50900</v>
      </c>
    </row>
    <row r="108" spans="2:3" x14ac:dyDescent="0.25">
      <c r="B108" s="108">
        <v>286758</v>
      </c>
      <c r="C108" s="108">
        <v>57000</v>
      </c>
    </row>
    <row r="109" spans="2:3" x14ac:dyDescent="0.25">
      <c r="B109" s="108">
        <v>287771</v>
      </c>
      <c r="C109" s="108">
        <v>46300</v>
      </c>
    </row>
    <row r="110" spans="2:3" x14ac:dyDescent="0.25">
      <c r="B110" s="108">
        <v>289000</v>
      </c>
      <c r="C110" s="108">
        <v>44000</v>
      </c>
    </row>
    <row r="111" spans="2:3" x14ac:dyDescent="0.25">
      <c r="B111" s="108">
        <v>290000</v>
      </c>
      <c r="C111" s="108">
        <v>48300</v>
      </c>
    </row>
    <row r="112" spans="2:3" x14ac:dyDescent="0.25">
      <c r="B112" s="108">
        <v>290190</v>
      </c>
      <c r="C112" s="108">
        <v>82250</v>
      </c>
    </row>
    <row r="113" spans="2:3" x14ac:dyDescent="0.25">
      <c r="B113" s="108">
        <v>294450</v>
      </c>
      <c r="C113" s="108">
        <v>73400</v>
      </c>
    </row>
    <row r="114" spans="2:3" x14ac:dyDescent="0.25">
      <c r="B114" s="108">
        <v>294990</v>
      </c>
      <c r="C114" s="108">
        <v>57000</v>
      </c>
    </row>
    <row r="115" spans="2:3" x14ac:dyDescent="0.25">
      <c r="B115" s="108">
        <v>299096</v>
      </c>
      <c r="C115" s="108">
        <v>43784</v>
      </c>
    </row>
    <row r="116" spans="2:3" x14ac:dyDescent="0.25">
      <c r="B116" s="108">
        <v>301500</v>
      </c>
      <c r="C116" s="108">
        <v>59000</v>
      </c>
    </row>
    <row r="117" spans="2:3" x14ac:dyDescent="0.25">
      <c r="B117" s="108">
        <v>305000</v>
      </c>
      <c r="C117" s="108">
        <v>49067</v>
      </c>
    </row>
    <row r="118" spans="2:3" x14ac:dyDescent="0.25">
      <c r="B118" s="108">
        <v>307373</v>
      </c>
      <c r="C118" s="108">
        <v>41292</v>
      </c>
    </row>
    <row r="119" spans="2:3" x14ac:dyDescent="0.25">
      <c r="B119" s="108">
        <v>307387</v>
      </c>
      <c r="C119" s="108">
        <v>45850</v>
      </c>
    </row>
    <row r="120" spans="2:3" x14ac:dyDescent="0.25">
      <c r="B120" s="108">
        <v>307663</v>
      </c>
      <c r="C120" s="108">
        <v>44840</v>
      </c>
    </row>
    <row r="121" spans="2:3" x14ac:dyDescent="0.25">
      <c r="B121" s="108">
        <v>309075</v>
      </c>
      <c r="C121" s="108">
        <v>82250</v>
      </c>
    </row>
    <row r="122" spans="2:3" x14ac:dyDescent="0.25">
      <c r="B122" s="108">
        <v>310100</v>
      </c>
      <c r="C122" s="108">
        <v>41800</v>
      </c>
    </row>
    <row r="123" spans="2:3" x14ac:dyDescent="0.25">
      <c r="B123" s="108">
        <v>310372</v>
      </c>
      <c r="C123" s="108">
        <v>60000</v>
      </c>
    </row>
    <row r="124" spans="2:3" x14ac:dyDescent="0.25">
      <c r="B124" s="108">
        <v>312898</v>
      </c>
      <c r="C124" s="108">
        <v>40768</v>
      </c>
    </row>
    <row r="125" spans="2:3" x14ac:dyDescent="0.25">
      <c r="B125" s="108">
        <v>318274</v>
      </c>
      <c r="C125" s="108">
        <v>85800</v>
      </c>
    </row>
    <row r="126" spans="2:3" x14ac:dyDescent="0.25">
      <c r="B126" s="108">
        <v>318523</v>
      </c>
      <c r="C126" s="108">
        <v>50000</v>
      </c>
    </row>
    <row r="127" spans="2:3" x14ac:dyDescent="0.25">
      <c r="B127" s="108">
        <v>319602</v>
      </c>
      <c r="C127" s="108">
        <v>82250</v>
      </c>
    </row>
    <row r="128" spans="2:3" x14ac:dyDescent="0.25">
      <c r="B128" s="108">
        <v>322920</v>
      </c>
      <c r="C128" s="108">
        <v>82250</v>
      </c>
    </row>
    <row r="129" spans="2:3" x14ac:dyDescent="0.25">
      <c r="B129" s="108">
        <v>323716</v>
      </c>
      <c r="C129" s="108">
        <v>34500</v>
      </c>
    </row>
    <row r="130" spans="2:3" x14ac:dyDescent="0.25">
      <c r="B130" s="108">
        <v>324266</v>
      </c>
      <c r="C130" s="108">
        <v>47891</v>
      </c>
    </row>
    <row r="131" spans="2:3" x14ac:dyDescent="0.25">
      <c r="B131" s="108">
        <v>324412</v>
      </c>
      <c r="C131" s="108">
        <v>62523</v>
      </c>
    </row>
    <row r="132" spans="2:3" x14ac:dyDescent="0.25">
      <c r="B132" s="108">
        <v>326570</v>
      </c>
      <c r="C132" s="108">
        <v>51000</v>
      </c>
    </row>
    <row r="133" spans="2:3" x14ac:dyDescent="0.25">
      <c r="B133" s="108">
        <v>329611</v>
      </c>
      <c r="C133" s="108">
        <v>48611</v>
      </c>
    </row>
    <row r="134" spans="2:3" x14ac:dyDescent="0.25">
      <c r="B134" s="108">
        <v>330486</v>
      </c>
      <c r="C134" s="108">
        <v>35000</v>
      </c>
    </row>
    <row r="135" spans="2:3" x14ac:dyDescent="0.25">
      <c r="B135" s="108">
        <v>330710</v>
      </c>
      <c r="C135" s="108">
        <v>49920</v>
      </c>
    </row>
    <row r="136" spans="2:3" x14ac:dyDescent="0.25">
      <c r="B136" s="108">
        <v>333158</v>
      </c>
      <c r="C136" s="108">
        <v>49123</v>
      </c>
    </row>
    <row r="137" spans="2:3" x14ac:dyDescent="0.25">
      <c r="B137" s="108">
        <v>335000</v>
      </c>
      <c r="C137" s="108">
        <v>68375</v>
      </c>
    </row>
    <row r="138" spans="2:3" x14ac:dyDescent="0.25">
      <c r="B138" s="108">
        <v>337374</v>
      </c>
      <c r="C138" s="108">
        <v>70399</v>
      </c>
    </row>
    <row r="139" spans="2:3" x14ac:dyDescent="0.25">
      <c r="B139" s="108">
        <v>337380</v>
      </c>
      <c r="C139" s="108">
        <v>49150</v>
      </c>
    </row>
    <row r="140" spans="2:3" x14ac:dyDescent="0.25">
      <c r="B140" s="108">
        <v>338065</v>
      </c>
      <c r="C140" s="108">
        <v>54850</v>
      </c>
    </row>
    <row r="141" spans="2:3" x14ac:dyDescent="0.25">
      <c r="B141" s="108">
        <v>340000</v>
      </c>
      <c r="C141" s="108">
        <v>40000</v>
      </c>
    </row>
    <row r="142" spans="2:3" x14ac:dyDescent="0.25">
      <c r="B142" s="108">
        <v>340730</v>
      </c>
      <c r="C142" s="108">
        <v>50850</v>
      </c>
    </row>
    <row r="143" spans="2:3" x14ac:dyDescent="0.25">
      <c r="B143" s="108">
        <v>342423</v>
      </c>
      <c r="C143" s="108">
        <v>48309</v>
      </c>
    </row>
    <row r="144" spans="2:3" x14ac:dyDescent="0.25">
      <c r="B144" s="108">
        <v>348744</v>
      </c>
      <c r="C144" s="108">
        <v>53000</v>
      </c>
    </row>
    <row r="145" spans="2:3" x14ac:dyDescent="0.25">
      <c r="B145" s="108">
        <v>350702</v>
      </c>
      <c r="C145" s="108">
        <v>46386</v>
      </c>
    </row>
    <row r="146" spans="2:3" x14ac:dyDescent="0.25">
      <c r="B146" s="108">
        <v>352781</v>
      </c>
      <c r="C146" s="108">
        <v>60000</v>
      </c>
    </row>
    <row r="147" spans="2:3" x14ac:dyDescent="0.25">
      <c r="B147" s="108">
        <v>354065</v>
      </c>
      <c r="C147" s="108">
        <v>48115</v>
      </c>
    </row>
    <row r="148" spans="2:3" x14ac:dyDescent="0.25">
      <c r="B148" s="108">
        <v>354117</v>
      </c>
      <c r="C148" s="108">
        <v>56219</v>
      </c>
    </row>
    <row r="149" spans="2:3" x14ac:dyDescent="0.25">
      <c r="B149" s="108">
        <v>355688</v>
      </c>
      <c r="C149" s="108">
        <v>65373</v>
      </c>
    </row>
    <row r="150" spans="2:3" x14ac:dyDescent="0.25">
      <c r="B150" s="108">
        <v>358162</v>
      </c>
      <c r="C150" s="108">
        <v>44470</v>
      </c>
    </row>
    <row r="151" spans="2:3" x14ac:dyDescent="0.25">
      <c r="B151" s="108">
        <v>359949</v>
      </c>
      <c r="C151" s="108">
        <v>50591</v>
      </c>
    </row>
    <row r="152" spans="2:3" x14ac:dyDescent="0.25">
      <c r="B152" s="108">
        <v>366990</v>
      </c>
      <c r="C152" s="108">
        <v>55508</v>
      </c>
    </row>
    <row r="153" spans="2:3" x14ac:dyDescent="0.25">
      <c r="B153" s="108">
        <v>367600</v>
      </c>
      <c r="C153" s="108">
        <v>50000</v>
      </c>
    </row>
    <row r="154" spans="2:3" x14ac:dyDescent="0.25">
      <c r="B154" s="108">
        <v>369101</v>
      </c>
      <c r="C154" s="108">
        <v>46773</v>
      </c>
    </row>
    <row r="155" spans="2:3" x14ac:dyDescent="0.25">
      <c r="B155" s="108">
        <v>371152</v>
      </c>
      <c r="C155" s="108">
        <v>58223</v>
      </c>
    </row>
    <row r="156" spans="2:3" x14ac:dyDescent="0.25">
      <c r="B156" s="108">
        <v>379000</v>
      </c>
      <c r="C156" s="108">
        <v>72915</v>
      </c>
    </row>
    <row r="157" spans="2:3" x14ac:dyDescent="0.25">
      <c r="B157" s="108">
        <v>379424</v>
      </c>
      <c r="C157" s="108">
        <v>64902</v>
      </c>
    </row>
    <row r="158" spans="2:3" x14ac:dyDescent="0.25">
      <c r="B158" s="108">
        <v>379575</v>
      </c>
      <c r="C158" s="108">
        <v>44294</v>
      </c>
    </row>
    <row r="159" spans="2:3" x14ac:dyDescent="0.25">
      <c r="B159" s="108">
        <v>385000</v>
      </c>
      <c r="C159" s="108">
        <v>75000</v>
      </c>
    </row>
    <row r="160" spans="2:3" x14ac:dyDescent="0.25">
      <c r="B160" s="108">
        <v>385942</v>
      </c>
      <c r="C160" s="108">
        <v>49123</v>
      </c>
    </row>
    <row r="161" spans="2:3" x14ac:dyDescent="0.25">
      <c r="B161" s="108">
        <v>387527</v>
      </c>
      <c r="C161" s="108">
        <v>48000</v>
      </c>
    </row>
    <row r="162" spans="2:3" x14ac:dyDescent="0.25">
      <c r="B162" s="108">
        <v>398651</v>
      </c>
      <c r="C162" s="108">
        <v>65429</v>
      </c>
    </row>
    <row r="163" spans="2:3" x14ac:dyDescent="0.25">
      <c r="B163" s="108">
        <v>400330</v>
      </c>
      <c r="C163" s="108">
        <v>75510</v>
      </c>
    </row>
    <row r="164" spans="2:3" x14ac:dyDescent="0.25">
      <c r="B164" s="108">
        <v>404510</v>
      </c>
      <c r="C164" s="108">
        <v>58225</v>
      </c>
    </row>
    <row r="165" spans="2:3" x14ac:dyDescent="0.25">
      <c r="B165" s="108">
        <v>407076</v>
      </c>
      <c r="C165" s="108">
        <v>48668</v>
      </c>
    </row>
    <row r="166" spans="2:3" x14ac:dyDescent="0.25">
      <c r="B166" s="108">
        <v>410810</v>
      </c>
      <c r="C166" s="108">
        <v>66500</v>
      </c>
    </row>
    <row r="167" spans="2:3" x14ac:dyDescent="0.25">
      <c r="B167" s="108">
        <v>417790</v>
      </c>
      <c r="C167" s="108">
        <v>63099</v>
      </c>
    </row>
    <row r="168" spans="2:3" x14ac:dyDescent="0.25">
      <c r="B168" s="108">
        <v>432426</v>
      </c>
      <c r="C168" s="108">
        <v>57422</v>
      </c>
    </row>
    <row r="169" spans="2:3" x14ac:dyDescent="0.25">
      <c r="B169" s="108">
        <v>444304</v>
      </c>
      <c r="C169" s="108">
        <v>53938</v>
      </c>
    </row>
    <row r="170" spans="2:3" x14ac:dyDescent="0.25">
      <c r="B170" s="108">
        <v>446507</v>
      </c>
      <c r="C170" s="108">
        <v>75510</v>
      </c>
    </row>
    <row r="171" spans="2:3" x14ac:dyDescent="0.25">
      <c r="B171" s="108">
        <v>492820</v>
      </c>
      <c r="C171" s="108">
        <v>84122</v>
      </c>
    </row>
    <row r="172" spans="2:3" x14ac:dyDescent="0.25">
      <c r="B172" s="108">
        <v>575120</v>
      </c>
      <c r="C172" s="108">
        <v>79790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53"/>
  <sheetViews>
    <sheetView workbookViewId="0">
      <selection activeCell="E13" sqref="E13"/>
    </sheetView>
  </sheetViews>
  <sheetFormatPr defaultColWidth="8.85546875" defaultRowHeight="15" x14ac:dyDescent="0.25"/>
  <cols>
    <col min="3" max="3" width="11.42578125" bestFit="1" customWidth="1"/>
    <col min="4" max="4" width="16.42578125" bestFit="1" customWidth="1"/>
    <col min="5" max="5" width="20.7109375" bestFit="1" customWidth="1"/>
  </cols>
  <sheetData>
    <row r="2" spans="2:5" x14ac:dyDescent="0.25">
      <c r="B2" s="9" t="s">
        <v>24</v>
      </c>
      <c r="C2" s="10"/>
      <c r="D2" s="10"/>
      <c r="E2" s="10"/>
    </row>
    <row r="3" spans="2:5" x14ac:dyDescent="0.25">
      <c r="B3" s="10"/>
      <c r="C3" s="10"/>
      <c r="D3" s="10"/>
      <c r="E3" s="10"/>
    </row>
    <row r="4" spans="2:5" ht="15.75" thickBot="1" x14ac:dyDescent="0.3">
      <c r="B4" s="105" t="s">
        <v>25</v>
      </c>
      <c r="C4" s="105" t="s">
        <v>28</v>
      </c>
      <c r="D4" s="105" t="s">
        <v>26</v>
      </c>
      <c r="E4" s="105" t="s">
        <v>27</v>
      </c>
    </row>
    <row r="5" spans="2:5" ht="15.75" thickTop="1" x14ac:dyDescent="0.25">
      <c r="B5" s="109" t="s">
        <v>29</v>
      </c>
      <c r="C5" s="109">
        <v>85</v>
      </c>
      <c r="D5" s="110">
        <v>0.22</v>
      </c>
      <c r="E5" s="111">
        <v>26636</v>
      </c>
    </row>
    <row r="6" spans="2:5" x14ac:dyDescent="0.25">
      <c r="B6" s="109" t="s">
        <v>30</v>
      </c>
      <c r="C6" s="109">
        <v>69</v>
      </c>
      <c r="D6" s="110">
        <v>0.53</v>
      </c>
      <c r="E6" s="111">
        <v>17653</v>
      </c>
    </row>
    <row r="7" spans="2:5" x14ac:dyDescent="0.25">
      <c r="B7" s="109" t="s">
        <v>31</v>
      </c>
      <c r="C7" s="109">
        <v>58</v>
      </c>
      <c r="D7" s="110">
        <v>0.36</v>
      </c>
      <c r="E7" s="111">
        <v>17554</v>
      </c>
    </row>
    <row r="8" spans="2:5" x14ac:dyDescent="0.25">
      <c r="B8" s="109" t="s">
        <v>32</v>
      </c>
      <c r="C8" s="109">
        <v>95</v>
      </c>
      <c r="D8" s="110">
        <v>0.37</v>
      </c>
      <c r="E8" s="111">
        <v>23665</v>
      </c>
    </row>
    <row r="9" spans="2:5" x14ac:dyDescent="0.25">
      <c r="B9" s="109" t="s">
        <v>33</v>
      </c>
      <c r="C9" s="109">
        <v>78</v>
      </c>
      <c r="D9" s="110">
        <v>0.24</v>
      </c>
      <c r="E9" s="111">
        <v>25703</v>
      </c>
    </row>
    <row r="10" spans="2:5" x14ac:dyDescent="0.25">
      <c r="B10" s="10"/>
      <c r="C10" s="10"/>
      <c r="D10" s="11"/>
      <c r="E10" s="12"/>
    </row>
    <row r="11" spans="2:5" x14ac:dyDescent="0.25">
      <c r="B11" s="10"/>
      <c r="C11" s="10"/>
      <c r="D11" s="11"/>
      <c r="E11" s="12"/>
    </row>
    <row r="12" spans="2:5" x14ac:dyDescent="0.25">
      <c r="B12" s="10"/>
      <c r="C12" s="10"/>
      <c r="D12" s="11"/>
      <c r="E12" s="12"/>
    </row>
    <row r="13" spans="2:5" x14ac:dyDescent="0.25">
      <c r="B13" s="10"/>
      <c r="C13" s="10"/>
      <c r="D13" s="11"/>
      <c r="E13" s="12"/>
    </row>
    <row r="14" spans="2:5" x14ac:dyDescent="0.25">
      <c r="B14" s="10"/>
      <c r="C14" s="10"/>
      <c r="D14" s="11"/>
      <c r="E14" s="12"/>
    </row>
    <row r="15" spans="2:5" x14ac:dyDescent="0.25">
      <c r="B15" s="10"/>
      <c r="C15" s="10"/>
      <c r="D15" s="11"/>
      <c r="E15" s="12"/>
    </row>
    <row r="16" spans="2:5" x14ac:dyDescent="0.25">
      <c r="B16" s="10"/>
      <c r="C16" s="10"/>
      <c r="D16" s="11"/>
      <c r="E16" s="12"/>
    </row>
    <row r="17" spans="2:5" x14ac:dyDescent="0.25">
      <c r="B17" s="10"/>
      <c r="C17" s="10"/>
      <c r="D17" s="11"/>
      <c r="E17" s="12"/>
    </row>
    <row r="18" spans="2:5" x14ac:dyDescent="0.25">
      <c r="B18" s="10"/>
      <c r="C18" s="10"/>
      <c r="D18" s="11"/>
      <c r="E18" s="12"/>
    </row>
    <row r="19" spans="2:5" x14ac:dyDescent="0.25">
      <c r="B19" s="10"/>
      <c r="C19" s="10"/>
      <c r="D19" s="11"/>
      <c r="E19" s="12"/>
    </row>
    <row r="20" spans="2:5" x14ac:dyDescent="0.25">
      <c r="B20" s="10"/>
      <c r="C20" s="10"/>
      <c r="D20" s="11"/>
      <c r="E20" s="12"/>
    </row>
    <row r="21" spans="2:5" x14ac:dyDescent="0.25">
      <c r="B21" s="10"/>
      <c r="C21" s="10"/>
      <c r="D21" s="11"/>
      <c r="E21" s="12"/>
    </row>
    <row r="22" spans="2:5" x14ac:dyDescent="0.25">
      <c r="B22" s="10"/>
      <c r="C22" s="10"/>
      <c r="D22" s="11"/>
      <c r="E22" s="12"/>
    </row>
    <row r="23" spans="2:5" x14ac:dyDescent="0.25">
      <c r="B23" s="10"/>
      <c r="C23" s="10"/>
      <c r="D23" s="11"/>
      <c r="E23" s="12"/>
    </row>
    <row r="24" spans="2:5" x14ac:dyDescent="0.25">
      <c r="B24" s="10"/>
      <c r="C24" s="10"/>
      <c r="D24" s="11"/>
      <c r="E24" s="12"/>
    </row>
    <row r="25" spans="2:5" x14ac:dyDescent="0.25">
      <c r="B25" s="10"/>
      <c r="C25" s="10"/>
      <c r="D25" s="11"/>
      <c r="E25" s="12"/>
    </row>
    <row r="26" spans="2:5" x14ac:dyDescent="0.25">
      <c r="B26" s="10"/>
      <c r="C26" s="10"/>
      <c r="D26" s="11"/>
      <c r="E26" s="12"/>
    </row>
    <row r="27" spans="2:5" x14ac:dyDescent="0.25">
      <c r="B27" s="10"/>
      <c r="C27" s="10"/>
      <c r="D27" s="11"/>
      <c r="E27" s="12"/>
    </row>
    <row r="28" spans="2:5" x14ac:dyDescent="0.25">
      <c r="B28" s="10"/>
      <c r="C28" s="10"/>
      <c r="D28" s="11"/>
      <c r="E28" s="12"/>
    </row>
    <row r="29" spans="2:5" x14ac:dyDescent="0.25">
      <c r="B29" s="10"/>
      <c r="C29" s="10"/>
      <c r="D29" s="11"/>
      <c r="E29" s="12"/>
    </row>
    <row r="30" spans="2:5" x14ac:dyDescent="0.25">
      <c r="B30" s="10"/>
      <c r="C30" s="10"/>
      <c r="D30" s="11"/>
      <c r="E30" s="12"/>
    </row>
    <row r="31" spans="2:5" x14ac:dyDescent="0.25">
      <c r="B31" s="10"/>
      <c r="C31" s="10"/>
      <c r="D31" s="11"/>
      <c r="E31" s="12"/>
    </row>
    <row r="32" spans="2:5" x14ac:dyDescent="0.25">
      <c r="B32" s="10"/>
      <c r="C32" s="10"/>
      <c r="D32" s="11"/>
      <c r="E32" s="12"/>
    </row>
    <row r="33" spans="2:5" x14ac:dyDescent="0.25">
      <c r="B33" s="10"/>
      <c r="C33" s="10"/>
      <c r="D33" s="11"/>
      <c r="E33" s="12"/>
    </row>
    <row r="34" spans="2:5" x14ac:dyDescent="0.25">
      <c r="B34" s="10"/>
      <c r="C34" s="10"/>
      <c r="D34" s="11"/>
      <c r="E34" s="12"/>
    </row>
    <row r="35" spans="2:5" x14ac:dyDescent="0.25">
      <c r="B35" s="10"/>
      <c r="C35" s="10"/>
      <c r="D35" s="11"/>
      <c r="E35" s="12"/>
    </row>
    <row r="36" spans="2:5" x14ac:dyDescent="0.25">
      <c r="B36" s="10"/>
      <c r="C36" s="10"/>
      <c r="D36" s="11"/>
      <c r="E36" s="12"/>
    </row>
    <row r="37" spans="2:5" x14ac:dyDescent="0.25">
      <c r="B37" s="10"/>
      <c r="C37" s="10"/>
      <c r="D37" s="11"/>
      <c r="E37" s="12"/>
    </row>
    <row r="38" spans="2:5" x14ac:dyDescent="0.25">
      <c r="B38" s="10"/>
      <c r="C38" s="10"/>
      <c r="D38" s="11"/>
      <c r="E38" s="12"/>
    </row>
    <row r="39" spans="2:5" x14ac:dyDescent="0.25">
      <c r="B39" s="10"/>
      <c r="C39" s="10"/>
      <c r="D39" s="11"/>
      <c r="E39" s="12"/>
    </row>
    <row r="40" spans="2:5" x14ac:dyDescent="0.25">
      <c r="B40" s="10"/>
      <c r="C40" s="10"/>
      <c r="D40" s="11"/>
      <c r="E40" s="12"/>
    </row>
    <row r="41" spans="2:5" x14ac:dyDescent="0.25">
      <c r="B41" s="10"/>
      <c r="C41" s="10"/>
      <c r="D41" s="11"/>
      <c r="E41" s="12"/>
    </row>
    <row r="42" spans="2:5" x14ac:dyDescent="0.25">
      <c r="B42" s="10"/>
      <c r="C42" s="10"/>
      <c r="D42" s="11"/>
      <c r="E42" s="12"/>
    </row>
    <row r="43" spans="2:5" x14ac:dyDescent="0.25">
      <c r="B43" s="10"/>
      <c r="C43" s="10"/>
      <c r="D43" s="11"/>
      <c r="E43" s="12"/>
    </row>
    <row r="44" spans="2:5" x14ac:dyDescent="0.25">
      <c r="B44" s="10"/>
      <c r="C44" s="10"/>
      <c r="D44" s="11"/>
      <c r="E44" s="12"/>
    </row>
    <row r="45" spans="2:5" x14ac:dyDescent="0.25">
      <c r="B45" s="10"/>
      <c r="C45" s="10"/>
      <c r="D45" s="11"/>
      <c r="E45" s="12"/>
    </row>
    <row r="46" spans="2:5" x14ac:dyDescent="0.25">
      <c r="B46" s="10"/>
      <c r="C46" s="10"/>
      <c r="D46" s="11"/>
      <c r="E46" s="12"/>
    </row>
    <row r="47" spans="2:5" x14ac:dyDescent="0.25">
      <c r="B47" s="10"/>
      <c r="C47" s="10"/>
      <c r="D47" s="11"/>
      <c r="E47" s="12"/>
    </row>
    <row r="48" spans="2:5" x14ac:dyDescent="0.25">
      <c r="B48" s="10"/>
      <c r="C48" s="10"/>
      <c r="D48" s="11"/>
      <c r="E48" s="12"/>
    </row>
    <row r="49" spans="2:5" x14ac:dyDescent="0.25">
      <c r="B49" s="10"/>
      <c r="C49" s="10"/>
      <c r="D49" s="11"/>
      <c r="E49" s="12"/>
    </row>
    <row r="50" spans="2:5" x14ac:dyDescent="0.25">
      <c r="B50" s="10"/>
      <c r="C50" s="10"/>
      <c r="D50" s="11"/>
      <c r="E50" s="12"/>
    </row>
    <row r="51" spans="2:5" x14ac:dyDescent="0.25">
      <c r="B51" s="10"/>
      <c r="C51" s="10"/>
      <c r="D51" s="11"/>
      <c r="E51" s="12"/>
    </row>
    <row r="52" spans="2:5" x14ac:dyDescent="0.25">
      <c r="B52" s="10"/>
      <c r="C52" s="10"/>
      <c r="D52" s="11"/>
      <c r="E52" s="12"/>
    </row>
    <row r="53" spans="2:5" x14ac:dyDescent="0.25">
      <c r="B53" s="10"/>
      <c r="C53" s="10"/>
      <c r="D53" s="11"/>
      <c r="E53" s="12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5"/>
  <sheetViews>
    <sheetView topLeftCell="A9" workbookViewId="0"/>
  </sheetViews>
  <sheetFormatPr defaultColWidth="8.85546875" defaultRowHeight="15" x14ac:dyDescent="0.25"/>
  <cols>
    <col min="2" max="2" width="18.7109375" customWidth="1"/>
    <col min="3" max="3" width="15.42578125" bestFit="1" customWidth="1"/>
    <col min="4" max="4" width="14.28515625" bestFit="1" customWidth="1"/>
    <col min="5" max="5" width="14" bestFit="1" customWidth="1"/>
  </cols>
  <sheetData>
    <row r="2" spans="2:5" x14ac:dyDescent="0.25">
      <c r="B2" s="13" t="s">
        <v>34</v>
      </c>
      <c r="C2" s="14"/>
      <c r="D2" s="14"/>
      <c r="E2" s="14"/>
    </row>
    <row r="3" spans="2:5" x14ac:dyDescent="0.25">
      <c r="B3" s="14"/>
      <c r="C3" s="14"/>
      <c r="D3" s="14"/>
      <c r="E3" s="14"/>
    </row>
    <row r="4" spans="2:5" ht="15.75" thickBot="1" x14ac:dyDescent="0.3">
      <c r="B4" s="112" t="s">
        <v>35</v>
      </c>
      <c r="C4" s="112" t="s">
        <v>36</v>
      </c>
      <c r="D4" s="112" t="s">
        <v>37</v>
      </c>
      <c r="E4" s="112" t="s">
        <v>38</v>
      </c>
    </row>
    <row r="5" spans="2:5" ht="15.75" thickTop="1" x14ac:dyDescent="0.25">
      <c r="B5" s="113" t="s">
        <v>39</v>
      </c>
      <c r="C5" s="113">
        <v>4.7</v>
      </c>
      <c r="D5" s="113">
        <v>14.4</v>
      </c>
      <c r="E5" s="113">
        <v>3.3</v>
      </c>
    </row>
    <row r="6" spans="2:5" x14ac:dyDescent="0.25">
      <c r="B6" s="113" t="s">
        <v>40</v>
      </c>
      <c r="C6" s="113">
        <v>6.8</v>
      </c>
      <c r="D6" s="113">
        <v>11.5</v>
      </c>
      <c r="E6" s="113">
        <v>5.9</v>
      </c>
    </row>
    <row r="7" spans="2:5" x14ac:dyDescent="0.25">
      <c r="B7" s="113" t="s">
        <v>41</v>
      </c>
      <c r="C7" s="113">
        <v>4.8</v>
      </c>
      <c r="D7" s="113">
        <v>11.5</v>
      </c>
      <c r="E7" s="113">
        <v>3.6</v>
      </c>
    </row>
    <row r="8" spans="2:5" x14ac:dyDescent="0.25">
      <c r="B8" s="113" t="s">
        <v>42</v>
      </c>
      <c r="C8" s="113">
        <v>5</v>
      </c>
      <c r="D8" s="113">
        <v>10.199999999999999</v>
      </c>
      <c r="E8" s="113">
        <v>4.0999999999999996</v>
      </c>
    </row>
    <row r="9" spans="2:5" x14ac:dyDescent="0.25">
      <c r="B9" s="113" t="s">
        <v>43</v>
      </c>
      <c r="C9" s="113">
        <v>6.9</v>
      </c>
      <c r="D9" s="113">
        <v>11</v>
      </c>
      <c r="E9" s="113">
        <v>4.7</v>
      </c>
    </row>
    <row r="10" spans="2:5" x14ac:dyDescent="0.25">
      <c r="B10" s="113" t="s">
        <v>44</v>
      </c>
      <c r="C10" s="113">
        <v>5.0999999999999996</v>
      </c>
      <c r="D10" s="113">
        <v>9.1</v>
      </c>
      <c r="E10" s="113">
        <v>2.5</v>
      </c>
    </row>
    <row r="11" spans="2:5" x14ac:dyDescent="0.25">
      <c r="B11" s="113" t="s">
        <v>45</v>
      </c>
      <c r="C11" s="113">
        <v>5.4</v>
      </c>
      <c r="D11" s="113">
        <v>10</v>
      </c>
      <c r="E11" s="113">
        <v>2.1</v>
      </c>
    </row>
    <row r="12" spans="2:5" x14ac:dyDescent="0.25">
      <c r="B12" s="113" t="s">
        <v>46</v>
      </c>
      <c r="C12" s="113">
        <v>4.2</v>
      </c>
      <c r="D12" s="113">
        <v>8.1999999999999993</v>
      </c>
      <c r="E12" s="113">
        <v>2.9</v>
      </c>
    </row>
    <row r="13" spans="2:5" x14ac:dyDescent="0.25">
      <c r="B13" s="113" t="s">
        <v>47</v>
      </c>
      <c r="C13" s="113">
        <v>6.4</v>
      </c>
      <c r="D13" s="113">
        <v>11.4</v>
      </c>
      <c r="E13" s="113">
        <v>4.8</v>
      </c>
    </row>
    <row r="14" spans="2:5" x14ac:dyDescent="0.25">
      <c r="B14" s="113" t="s">
        <v>48</v>
      </c>
      <c r="C14" s="113">
        <v>5.5</v>
      </c>
      <c r="D14" s="113">
        <v>9.6999999999999993</v>
      </c>
      <c r="E14" s="113">
        <v>3.3</v>
      </c>
    </row>
    <row r="15" spans="2:5" x14ac:dyDescent="0.25">
      <c r="B15" s="113" t="s">
        <v>49</v>
      </c>
      <c r="C15" s="113">
        <v>5.7</v>
      </c>
      <c r="D15" s="113">
        <v>8.3000000000000007</v>
      </c>
      <c r="E15" s="113">
        <v>3.4</v>
      </c>
    </row>
    <row r="16" spans="2:5" x14ac:dyDescent="0.25">
      <c r="B16" s="113" t="s">
        <v>50</v>
      </c>
      <c r="C16" s="113">
        <v>3.8</v>
      </c>
      <c r="D16" s="113">
        <v>10.199999999999999</v>
      </c>
      <c r="E16" s="113">
        <v>2.2000000000000002</v>
      </c>
    </row>
    <row r="17" spans="2:7" x14ac:dyDescent="0.25">
      <c r="B17" s="113" t="s">
        <v>51</v>
      </c>
      <c r="C17" s="113">
        <v>3.8</v>
      </c>
      <c r="D17" s="113">
        <v>9.4</v>
      </c>
      <c r="E17" s="113">
        <v>2.7</v>
      </c>
    </row>
    <row r="18" spans="2:7" x14ac:dyDescent="0.25">
      <c r="B18" s="113" t="s">
        <v>52</v>
      </c>
      <c r="C18" s="113">
        <v>6.8</v>
      </c>
      <c r="D18" s="113">
        <v>12.9</v>
      </c>
      <c r="E18" s="113">
        <v>4.0999999999999996</v>
      </c>
    </row>
    <row r="19" spans="2:7" x14ac:dyDescent="0.25">
      <c r="B19" s="113" t="s">
        <v>53</v>
      </c>
      <c r="C19" s="113">
        <v>5.8</v>
      </c>
      <c r="D19" s="113">
        <v>12.8</v>
      </c>
      <c r="E19" s="113">
        <v>2.6</v>
      </c>
    </row>
    <row r="20" spans="2:7" x14ac:dyDescent="0.25">
      <c r="B20" s="113" t="s">
        <v>54</v>
      </c>
      <c r="C20" s="113">
        <v>4</v>
      </c>
      <c r="D20" s="113">
        <v>8.5</v>
      </c>
      <c r="E20" s="113">
        <v>2.6</v>
      </c>
    </row>
    <row r="21" spans="2:7" x14ac:dyDescent="0.25">
      <c r="B21" s="113" t="s">
        <v>55</v>
      </c>
      <c r="C21" s="113">
        <v>4.3</v>
      </c>
      <c r="D21" s="113">
        <v>7.4</v>
      </c>
      <c r="E21" s="113">
        <v>2.9</v>
      </c>
    </row>
    <row r="22" spans="2:7" x14ac:dyDescent="0.25">
      <c r="B22" s="113" t="s">
        <v>56</v>
      </c>
      <c r="C22" s="113">
        <v>6.3</v>
      </c>
      <c r="D22" s="113">
        <v>12.1</v>
      </c>
      <c r="E22" s="113">
        <v>4</v>
      </c>
    </row>
    <row r="23" spans="2:7" x14ac:dyDescent="0.25">
      <c r="B23" s="113" t="s">
        <v>57</v>
      </c>
      <c r="C23" s="113">
        <v>3.8</v>
      </c>
      <c r="D23" s="113">
        <v>12.9</v>
      </c>
      <c r="E23" s="113">
        <v>3.2</v>
      </c>
    </row>
    <row r="24" spans="2:7" x14ac:dyDescent="0.25">
      <c r="B24" s="113" t="s">
        <v>58</v>
      </c>
      <c r="C24" s="113">
        <v>5.3</v>
      </c>
      <c r="D24" s="113">
        <v>9</v>
      </c>
      <c r="E24" s="113">
        <v>3</v>
      </c>
    </row>
    <row r="25" spans="2:7" x14ac:dyDescent="0.25">
      <c r="B25" s="113" t="s">
        <v>59</v>
      </c>
      <c r="C25" s="113">
        <v>4</v>
      </c>
      <c r="D25" s="113">
        <v>8.3000000000000007</v>
      </c>
      <c r="E25" s="113">
        <v>3.3</v>
      </c>
    </row>
    <row r="26" spans="2:7" x14ac:dyDescent="0.25">
      <c r="B26" s="113" t="s">
        <v>60</v>
      </c>
      <c r="C26" s="113">
        <v>5.2</v>
      </c>
      <c r="D26" s="113">
        <v>10.9</v>
      </c>
      <c r="E26" s="113">
        <v>2.7</v>
      </c>
    </row>
    <row r="27" spans="2:7" x14ac:dyDescent="0.25">
      <c r="B27" s="113" t="s">
        <v>61</v>
      </c>
      <c r="C27" s="113">
        <v>8.5</v>
      </c>
      <c r="D27" s="113">
        <v>16.899999999999999</v>
      </c>
      <c r="E27" s="113">
        <v>3.2</v>
      </c>
      <c r="G27" t="s">
        <v>905</v>
      </c>
    </row>
    <row r="28" spans="2:7" x14ac:dyDescent="0.25">
      <c r="B28" s="113" t="s">
        <v>62</v>
      </c>
      <c r="C28" s="113">
        <v>5.3</v>
      </c>
      <c r="D28" s="113">
        <v>9</v>
      </c>
      <c r="E28" s="113">
        <v>2.5</v>
      </c>
    </row>
    <row r="29" spans="2:7" x14ac:dyDescent="0.25">
      <c r="B29" s="113" t="s">
        <v>63</v>
      </c>
      <c r="C29" s="113">
        <v>6.9</v>
      </c>
      <c r="D29" s="113">
        <v>13.7</v>
      </c>
      <c r="E29" s="113">
        <v>4.9000000000000004</v>
      </c>
    </row>
    <row r="30" spans="2:7" x14ac:dyDescent="0.25">
      <c r="B30" s="113" t="s">
        <v>64</v>
      </c>
      <c r="C30" s="113">
        <v>5.7</v>
      </c>
      <c r="D30" s="113">
        <v>10.5</v>
      </c>
      <c r="E30" s="113">
        <v>2.6</v>
      </c>
    </row>
    <row r="31" spans="2:7" x14ac:dyDescent="0.25">
      <c r="B31" s="113" t="s">
        <v>65</v>
      </c>
      <c r="C31" s="113">
        <v>4.0999999999999996</v>
      </c>
      <c r="D31" s="113">
        <v>8.6999999999999993</v>
      </c>
      <c r="E31" s="113">
        <v>3.1</v>
      </c>
    </row>
    <row r="32" spans="2:7" x14ac:dyDescent="0.25">
      <c r="B32" s="113" t="s">
        <v>66</v>
      </c>
      <c r="C32" s="113">
        <v>3.3</v>
      </c>
      <c r="D32" s="113">
        <v>6.8</v>
      </c>
      <c r="E32" s="113">
        <v>2.2000000000000002</v>
      </c>
    </row>
    <row r="33" spans="2:5" x14ac:dyDescent="0.25">
      <c r="B33" s="113" t="s">
        <v>67</v>
      </c>
      <c r="C33" s="113">
        <v>6.4</v>
      </c>
      <c r="D33" s="113">
        <v>10.7</v>
      </c>
      <c r="E33" s="113">
        <v>4.0999999999999996</v>
      </c>
    </row>
    <row r="34" spans="2:5" x14ac:dyDescent="0.25">
      <c r="B34" s="113" t="s">
        <v>68</v>
      </c>
      <c r="C34" s="113">
        <v>4</v>
      </c>
      <c r="D34" s="113">
        <v>7.7</v>
      </c>
      <c r="E34" s="113">
        <v>1.9</v>
      </c>
    </row>
    <row r="35" spans="2:5" x14ac:dyDescent="0.25">
      <c r="B35" s="113" t="s">
        <v>69</v>
      </c>
      <c r="C35" s="113">
        <v>5.3</v>
      </c>
      <c r="D35" s="113">
        <v>10.6</v>
      </c>
      <c r="E35" s="113">
        <v>3.5</v>
      </c>
    </row>
    <row r="36" spans="2:5" x14ac:dyDescent="0.25">
      <c r="B36" s="113" t="s">
        <v>70</v>
      </c>
      <c r="C36" s="113">
        <v>3.9</v>
      </c>
      <c r="D36" s="113">
        <v>9.9</v>
      </c>
      <c r="E36" s="113">
        <v>3.1</v>
      </c>
    </row>
    <row r="37" spans="2:5" x14ac:dyDescent="0.25">
      <c r="B37" s="113" t="s">
        <v>71</v>
      </c>
      <c r="C37" s="113">
        <v>5.3</v>
      </c>
      <c r="D37" s="113">
        <v>10.5</v>
      </c>
      <c r="E37" s="113">
        <v>4</v>
      </c>
    </row>
    <row r="38" spans="2:5" x14ac:dyDescent="0.25">
      <c r="B38" s="113" t="s">
        <v>72</v>
      </c>
      <c r="C38" s="113">
        <v>6</v>
      </c>
      <c r="D38" s="113">
        <v>10.199999999999999</v>
      </c>
      <c r="E38" s="113">
        <v>3.1</v>
      </c>
    </row>
    <row r="39" spans="2:5" x14ac:dyDescent="0.25">
      <c r="B39" s="113" t="s">
        <v>73</v>
      </c>
      <c r="C39" s="113">
        <v>3.2</v>
      </c>
      <c r="D39" s="113">
        <v>6.9</v>
      </c>
      <c r="E39" s="113">
        <v>2.5</v>
      </c>
    </row>
    <row r="40" spans="2:5" x14ac:dyDescent="0.25">
      <c r="B40" s="113" t="s">
        <v>74</v>
      </c>
      <c r="C40" s="113">
        <v>6.6</v>
      </c>
      <c r="D40" s="113">
        <v>13.8</v>
      </c>
      <c r="E40" s="113">
        <v>3.9</v>
      </c>
    </row>
    <row r="41" spans="2:5" x14ac:dyDescent="0.25">
      <c r="B41" s="113" t="s">
        <v>75</v>
      </c>
      <c r="C41" s="113">
        <v>3.9</v>
      </c>
      <c r="D41" s="113">
        <v>9.4</v>
      </c>
      <c r="E41" s="113">
        <v>2.7</v>
      </c>
    </row>
    <row r="42" spans="2:5" x14ac:dyDescent="0.25">
      <c r="B42" s="113" t="s">
        <v>76</v>
      </c>
      <c r="C42" s="113">
        <v>5.5</v>
      </c>
      <c r="D42" s="113">
        <v>12.1</v>
      </c>
      <c r="E42" s="113">
        <v>4.7</v>
      </c>
    </row>
    <row r="43" spans="2:5" x14ac:dyDescent="0.25">
      <c r="B43" s="113" t="s">
        <v>77</v>
      </c>
      <c r="C43" s="113">
        <v>5.2</v>
      </c>
      <c r="D43" s="113">
        <v>12.9</v>
      </c>
      <c r="E43" s="113">
        <v>4</v>
      </c>
    </row>
    <row r="44" spans="2:5" x14ac:dyDescent="0.25">
      <c r="B44" s="113" t="s">
        <v>78</v>
      </c>
      <c r="C44" s="113">
        <v>7.5</v>
      </c>
      <c r="D44" s="113">
        <v>9.6999999999999993</v>
      </c>
      <c r="E44" s="113">
        <v>2.9</v>
      </c>
    </row>
    <row r="45" spans="2:5" x14ac:dyDescent="0.25">
      <c r="B45" s="113" t="s">
        <v>79</v>
      </c>
      <c r="C45" s="113">
        <v>6.2</v>
      </c>
      <c r="D45" s="113">
        <v>11.4</v>
      </c>
      <c r="E45" s="113">
        <v>3.1</v>
      </c>
    </row>
    <row r="46" spans="2:5" x14ac:dyDescent="0.25">
      <c r="B46" s="113" t="s">
        <v>80</v>
      </c>
      <c r="C46" s="113">
        <v>2.8</v>
      </c>
      <c r="D46" s="113">
        <v>5.9</v>
      </c>
      <c r="E46" s="113">
        <v>2.4</v>
      </c>
    </row>
    <row r="47" spans="2:5" x14ac:dyDescent="0.25">
      <c r="B47" s="113" t="s">
        <v>81</v>
      </c>
      <c r="C47" s="113">
        <v>6.5</v>
      </c>
      <c r="D47" s="113">
        <v>12.4</v>
      </c>
      <c r="E47" s="113">
        <v>3.8</v>
      </c>
    </row>
    <row r="48" spans="2:5" x14ac:dyDescent="0.25">
      <c r="B48" s="113" t="s">
        <v>82</v>
      </c>
      <c r="C48" s="113">
        <v>4.4000000000000004</v>
      </c>
      <c r="D48" s="113">
        <v>9.3000000000000007</v>
      </c>
      <c r="E48" s="113">
        <v>4.0999999999999996</v>
      </c>
    </row>
    <row r="49" spans="2:5" x14ac:dyDescent="0.25">
      <c r="B49" s="113" t="s">
        <v>83</v>
      </c>
      <c r="C49" s="113">
        <v>3.2</v>
      </c>
      <c r="D49" s="113">
        <v>9.6999999999999993</v>
      </c>
      <c r="E49" s="113">
        <v>2.4</v>
      </c>
    </row>
    <row r="50" spans="2:5" x14ac:dyDescent="0.25">
      <c r="B50" s="113" t="s">
        <v>84</v>
      </c>
      <c r="C50" s="113">
        <v>4.7</v>
      </c>
      <c r="D50" s="113">
        <v>9</v>
      </c>
      <c r="E50" s="113">
        <v>2.2000000000000002</v>
      </c>
    </row>
    <row r="51" spans="2:5" x14ac:dyDescent="0.25">
      <c r="B51" s="113" t="s">
        <v>85</v>
      </c>
      <c r="C51" s="113">
        <v>4</v>
      </c>
      <c r="D51" s="113">
        <v>7.8</v>
      </c>
      <c r="E51" s="113">
        <v>2.2000000000000002</v>
      </c>
    </row>
    <row r="52" spans="2:5" x14ac:dyDescent="0.25">
      <c r="B52" s="113" t="s">
        <v>86</v>
      </c>
      <c r="C52" s="113">
        <v>5.5</v>
      </c>
      <c r="D52" s="113">
        <v>12.2</v>
      </c>
      <c r="E52" s="113">
        <v>4.4000000000000004</v>
      </c>
    </row>
    <row r="53" spans="2:5" x14ac:dyDescent="0.25">
      <c r="B53" s="113" t="s">
        <v>87</v>
      </c>
      <c r="C53" s="113">
        <v>5.3</v>
      </c>
      <c r="D53" s="113">
        <v>18.2</v>
      </c>
      <c r="E53" s="113">
        <v>4.3</v>
      </c>
    </row>
    <row r="54" spans="2:5" x14ac:dyDescent="0.25">
      <c r="B54" s="113" t="s">
        <v>88</v>
      </c>
      <c r="C54" s="113">
        <v>4.5999999999999996</v>
      </c>
      <c r="D54" s="113">
        <v>11.8</v>
      </c>
      <c r="E54" s="113">
        <v>2.9</v>
      </c>
    </row>
    <row r="55" spans="2:5" x14ac:dyDescent="0.25">
      <c r="B55" s="113" t="s">
        <v>89</v>
      </c>
      <c r="C55" s="113">
        <v>3.2</v>
      </c>
      <c r="D55" s="113">
        <v>10.1</v>
      </c>
      <c r="E55" s="113">
        <v>1.9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27"/>
  <sheetViews>
    <sheetView workbookViewId="0"/>
  </sheetViews>
  <sheetFormatPr defaultColWidth="8.85546875" defaultRowHeight="15" x14ac:dyDescent="0.25"/>
  <cols>
    <col min="1" max="1" width="20.28515625" customWidth="1"/>
    <col min="2" max="5" width="12.7109375" customWidth="1"/>
    <col min="9" max="9" width="53.42578125" bestFit="1" customWidth="1"/>
  </cols>
  <sheetData>
    <row r="2" spans="1:13" x14ac:dyDescent="0.25">
      <c r="A2" s="15" t="s">
        <v>90</v>
      </c>
      <c r="B2" s="16" t="s">
        <v>91</v>
      </c>
      <c r="C2" s="17"/>
      <c r="D2" s="16"/>
      <c r="E2" s="16"/>
    </row>
    <row r="3" spans="1:13" x14ac:dyDescent="0.25">
      <c r="A3" s="16"/>
      <c r="B3" s="18"/>
      <c r="C3" s="18"/>
      <c r="D3" s="18"/>
      <c r="E3" s="18"/>
    </row>
    <row r="4" spans="1:13" ht="15.75" thickBot="1" x14ac:dyDescent="0.3">
      <c r="A4" s="114" t="s">
        <v>92</v>
      </c>
      <c r="B4" s="115" t="s">
        <v>93</v>
      </c>
      <c r="C4" s="115" t="s">
        <v>94</v>
      </c>
      <c r="D4" s="115" t="s">
        <v>95</v>
      </c>
      <c r="E4" s="115" t="s">
        <v>96</v>
      </c>
    </row>
    <row r="5" spans="1:13" ht="16.5" thickTop="1" thickBot="1" x14ac:dyDescent="0.3">
      <c r="A5" s="116" t="s">
        <v>97</v>
      </c>
      <c r="B5" s="117">
        <v>2192</v>
      </c>
      <c r="C5" s="117">
        <v>4443</v>
      </c>
      <c r="D5" s="117">
        <v>4263</v>
      </c>
      <c r="E5" s="118">
        <v>151</v>
      </c>
      <c r="I5" s="114" t="s">
        <v>103</v>
      </c>
      <c r="J5" s="115" t="s">
        <v>93</v>
      </c>
      <c r="K5" s="115" t="s">
        <v>94</v>
      </c>
      <c r="L5" s="115" t="s">
        <v>95</v>
      </c>
      <c r="M5" s="115" t="s">
        <v>96</v>
      </c>
    </row>
    <row r="6" spans="1:13" ht="15.75" thickTop="1" x14ac:dyDescent="0.25">
      <c r="A6" s="119" t="s">
        <v>98</v>
      </c>
      <c r="B6" s="117">
        <v>5103</v>
      </c>
      <c r="C6" s="117">
        <v>14707</v>
      </c>
      <c r="D6" s="117">
        <v>14095</v>
      </c>
      <c r="E6" s="118">
        <v>496</v>
      </c>
      <c r="I6" s="119" t="s">
        <v>104</v>
      </c>
      <c r="J6" s="117">
        <v>9294</v>
      </c>
      <c r="K6" s="117">
        <v>4417</v>
      </c>
      <c r="L6" s="117">
        <v>3808</v>
      </c>
      <c r="M6" s="118">
        <v>588</v>
      </c>
    </row>
    <row r="7" spans="1:13" x14ac:dyDescent="0.25">
      <c r="A7" s="119" t="s">
        <v>99</v>
      </c>
      <c r="B7" s="117">
        <v>4931</v>
      </c>
      <c r="C7" s="117">
        <v>17249</v>
      </c>
      <c r="D7" s="117">
        <v>16250</v>
      </c>
      <c r="E7" s="118">
        <v>913</v>
      </c>
      <c r="I7" s="119" t="s">
        <v>105</v>
      </c>
      <c r="J7" s="117">
        <v>14023</v>
      </c>
      <c r="K7" s="117">
        <v>18967</v>
      </c>
      <c r="L7" s="117">
        <v>16842</v>
      </c>
      <c r="M7" s="117">
        <v>2000</v>
      </c>
    </row>
    <row r="8" spans="1:13" x14ac:dyDescent="0.25">
      <c r="A8" s="119" t="s">
        <v>100</v>
      </c>
      <c r="B8" s="117">
        <v>6052</v>
      </c>
      <c r="C8" s="117">
        <v>18982</v>
      </c>
      <c r="D8" s="117">
        <v>17610</v>
      </c>
      <c r="E8" s="117">
        <v>1255</v>
      </c>
      <c r="I8" s="119" t="s">
        <v>106</v>
      </c>
      <c r="J8" s="117">
        <v>7841</v>
      </c>
      <c r="K8" s="117">
        <v>23210</v>
      </c>
      <c r="L8" s="117">
        <v>21424</v>
      </c>
      <c r="M8" s="117">
        <v>1612</v>
      </c>
    </row>
    <row r="9" spans="1:13" x14ac:dyDescent="0.25">
      <c r="A9" s="119" t="s">
        <v>101</v>
      </c>
      <c r="B9" s="117">
        <v>19078</v>
      </c>
      <c r="C9" s="117">
        <v>26558</v>
      </c>
      <c r="D9" s="117">
        <v>23574</v>
      </c>
      <c r="E9" s="117">
        <v>2834</v>
      </c>
      <c r="I9" s="119" t="s">
        <v>107</v>
      </c>
      <c r="J9" s="117">
        <v>4006</v>
      </c>
      <c r="K9" s="117">
        <v>30903</v>
      </c>
      <c r="L9" s="117">
        <v>29455</v>
      </c>
      <c r="M9" s="117">
        <v>1297</v>
      </c>
    </row>
    <row r="10" spans="1:13" x14ac:dyDescent="0.25">
      <c r="A10" s="15"/>
      <c r="B10" s="16"/>
      <c r="C10" s="19"/>
      <c r="D10" s="19"/>
      <c r="E10" s="19"/>
    </row>
    <row r="11" spans="1:13" x14ac:dyDescent="0.25">
      <c r="A11" s="20" t="s">
        <v>102</v>
      </c>
      <c r="B11" s="18"/>
      <c r="C11" s="18"/>
      <c r="D11" s="18"/>
      <c r="E11" s="18"/>
    </row>
    <row r="26" spans="1:8" x14ac:dyDescent="0.25">
      <c r="A26" s="54" t="s">
        <v>907</v>
      </c>
      <c r="B26" t="s">
        <v>906</v>
      </c>
      <c r="H26" t="s">
        <v>908</v>
      </c>
    </row>
    <row r="27" spans="1:8" x14ac:dyDescent="0.25">
      <c r="B27" t="s">
        <v>909</v>
      </c>
      <c r="H27" s="157" t="s">
        <v>972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F18"/>
  <sheetViews>
    <sheetView tabSelected="1" workbookViewId="0">
      <selection activeCell="B22" sqref="B22"/>
    </sheetView>
  </sheetViews>
  <sheetFormatPr defaultColWidth="8.85546875" defaultRowHeight="15" x14ac:dyDescent="0.25"/>
  <cols>
    <col min="2" max="2" width="33" bestFit="1" customWidth="1"/>
    <col min="3" max="3" width="9.42578125" bestFit="1" customWidth="1"/>
    <col min="4" max="4" width="15.28515625" bestFit="1" customWidth="1"/>
    <col min="6" max="6" width="12.42578125" bestFit="1" customWidth="1"/>
  </cols>
  <sheetData>
    <row r="2" spans="2:6" x14ac:dyDescent="0.25">
      <c r="B2" s="5" t="s">
        <v>108</v>
      </c>
    </row>
    <row r="4" spans="2:6" ht="15.75" thickBot="1" x14ac:dyDescent="0.3">
      <c r="B4" s="105" t="s">
        <v>109</v>
      </c>
      <c r="C4" s="105" t="s">
        <v>20</v>
      </c>
      <c r="D4" s="105" t="s">
        <v>110</v>
      </c>
      <c r="E4" s="105" t="s">
        <v>111</v>
      </c>
      <c r="F4" s="105" t="s">
        <v>112</v>
      </c>
    </row>
    <row r="5" spans="2:6" ht="15.75" thickTop="1" x14ac:dyDescent="0.25">
      <c r="B5" s="120" t="s">
        <v>113</v>
      </c>
      <c r="C5" s="76" t="s">
        <v>114</v>
      </c>
      <c r="D5" s="121">
        <v>25.14</v>
      </c>
      <c r="E5" s="76">
        <v>1225</v>
      </c>
      <c r="F5" s="122">
        <f>D5*E5</f>
        <v>30796.5</v>
      </c>
    </row>
    <row r="6" spans="2:6" x14ac:dyDescent="0.25">
      <c r="B6" s="120" t="s">
        <v>115</v>
      </c>
      <c r="C6" s="76" t="s">
        <v>114</v>
      </c>
      <c r="D6" s="121">
        <v>55.32</v>
      </c>
      <c r="E6" s="76">
        <v>1500</v>
      </c>
      <c r="F6" s="122">
        <f t="shared" ref="F6:F17" si="0">D6*E6</f>
        <v>82980</v>
      </c>
    </row>
    <row r="7" spans="2:6" x14ac:dyDescent="0.25">
      <c r="B7" s="120" t="s">
        <v>116</v>
      </c>
      <c r="C7" s="76" t="s">
        <v>114</v>
      </c>
      <c r="D7" s="121">
        <v>51</v>
      </c>
      <c r="E7" s="76">
        <v>1400</v>
      </c>
      <c r="F7" s="122">
        <f t="shared" si="0"/>
        <v>71400</v>
      </c>
    </row>
    <row r="8" spans="2:6" x14ac:dyDescent="0.25">
      <c r="B8" s="120" t="s">
        <v>117</v>
      </c>
      <c r="C8" s="76" t="s">
        <v>114</v>
      </c>
      <c r="D8" s="121">
        <v>19.11</v>
      </c>
      <c r="E8" s="76">
        <v>600</v>
      </c>
      <c r="F8" s="122">
        <f t="shared" si="0"/>
        <v>11466</v>
      </c>
    </row>
    <row r="9" spans="2:6" x14ac:dyDescent="0.25">
      <c r="B9" s="120" t="s">
        <v>118</v>
      </c>
      <c r="C9" s="76" t="s">
        <v>114</v>
      </c>
      <c r="D9" s="121">
        <v>12.68</v>
      </c>
      <c r="E9" s="76">
        <v>1800</v>
      </c>
      <c r="F9" s="122">
        <f t="shared" si="0"/>
        <v>22824</v>
      </c>
    </row>
    <row r="10" spans="2:6" x14ac:dyDescent="0.25">
      <c r="B10" s="120" t="s">
        <v>119</v>
      </c>
      <c r="C10" s="76" t="s">
        <v>120</v>
      </c>
      <c r="D10" s="121">
        <v>22.38</v>
      </c>
      <c r="E10" s="76">
        <v>600</v>
      </c>
      <c r="F10" s="122">
        <f t="shared" si="0"/>
        <v>13428</v>
      </c>
    </row>
    <row r="11" spans="2:6" x14ac:dyDescent="0.25">
      <c r="B11" s="120" t="s">
        <v>121</v>
      </c>
      <c r="C11" s="76" t="s">
        <v>120</v>
      </c>
      <c r="D11" s="121">
        <v>69.92</v>
      </c>
      <c r="E11" s="76">
        <v>850</v>
      </c>
      <c r="F11" s="122">
        <f t="shared" si="0"/>
        <v>59432</v>
      </c>
    </row>
    <row r="12" spans="2:6" x14ac:dyDescent="0.25">
      <c r="B12" s="120" t="s">
        <v>122</v>
      </c>
      <c r="C12" s="76" t="s">
        <v>123</v>
      </c>
      <c r="D12" s="121">
        <v>19.02</v>
      </c>
      <c r="E12" s="76">
        <v>1000</v>
      </c>
      <c r="F12" s="122">
        <f t="shared" si="0"/>
        <v>19020</v>
      </c>
    </row>
    <row r="13" spans="2:6" x14ac:dyDescent="0.25">
      <c r="B13" s="120" t="s">
        <v>124</v>
      </c>
      <c r="C13" s="76" t="s">
        <v>123</v>
      </c>
      <c r="D13" s="121">
        <v>39.54</v>
      </c>
      <c r="E13" s="76">
        <v>400</v>
      </c>
      <c r="F13" s="122">
        <f t="shared" si="0"/>
        <v>15816</v>
      </c>
    </row>
    <row r="14" spans="2:6" x14ac:dyDescent="0.25">
      <c r="B14" s="120" t="s">
        <v>125</v>
      </c>
      <c r="C14" s="76" t="s">
        <v>126</v>
      </c>
      <c r="D14" s="121">
        <v>19.87</v>
      </c>
      <c r="E14" s="76">
        <v>1500</v>
      </c>
      <c r="F14" s="122">
        <f t="shared" si="0"/>
        <v>29805</v>
      </c>
    </row>
    <row r="15" spans="2:6" x14ac:dyDescent="0.25">
      <c r="B15" s="120" t="s">
        <v>127</v>
      </c>
      <c r="C15" s="76" t="s">
        <v>126</v>
      </c>
      <c r="D15" s="121">
        <v>30.44</v>
      </c>
      <c r="E15" s="76">
        <v>675</v>
      </c>
      <c r="F15" s="122">
        <f t="shared" si="0"/>
        <v>20547</v>
      </c>
    </row>
    <row r="16" spans="2:6" x14ac:dyDescent="0.25">
      <c r="B16" s="120" t="s">
        <v>128</v>
      </c>
      <c r="C16" s="76" t="s">
        <v>129</v>
      </c>
      <c r="D16" s="121">
        <v>11.23</v>
      </c>
      <c r="E16" s="76">
        <v>700</v>
      </c>
      <c r="F16" s="122">
        <f t="shared" si="0"/>
        <v>7861</v>
      </c>
    </row>
    <row r="17" spans="2:6" ht="15.75" thickBot="1" x14ac:dyDescent="0.3">
      <c r="B17" s="120" t="s">
        <v>130</v>
      </c>
      <c r="C17" s="76" t="s">
        <v>129</v>
      </c>
      <c r="D17" s="121">
        <v>10.59</v>
      </c>
      <c r="E17" s="76">
        <v>400</v>
      </c>
      <c r="F17" s="123">
        <f t="shared" si="0"/>
        <v>4236</v>
      </c>
    </row>
    <row r="18" spans="2:6" ht="15.75" thickTop="1" x14ac:dyDescent="0.25">
      <c r="B18" s="76"/>
      <c r="C18" s="76"/>
      <c r="D18" s="76"/>
      <c r="E18" s="76"/>
      <c r="F18" s="122">
        <f>SUM(F5:F17)</f>
        <v>389611.5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5"/>
  <sheetViews>
    <sheetView workbookViewId="0">
      <selection activeCell="C12" sqref="C12"/>
    </sheetView>
  </sheetViews>
  <sheetFormatPr defaultColWidth="8.85546875" defaultRowHeight="15" x14ac:dyDescent="0.25"/>
  <cols>
    <col min="2" max="2" width="15.42578125" customWidth="1"/>
    <col min="3" max="3" width="13.42578125" customWidth="1"/>
  </cols>
  <sheetData>
    <row r="2" spans="2:3" x14ac:dyDescent="0.25">
      <c r="B2" s="1" t="s">
        <v>131</v>
      </c>
      <c r="C2" s="7"/>
    </row>
    <row r="3" spans="2:3" x14ac:dyDescent="0.25">
      <c r="B3" s="1"/>
      <c r="C3" s="7"/>
    </row>
    <row r="4" spans="2:3" ht="27" thickBot="1" x14ac:dyDescent="0.3">
      <c r="B4" s="124" t="s">
        <v>132</v>
      </c>
      <c r="C4" s="125" t="s">
        <v>133</v>
      </c>
    </row>
    <row r="5" spans="2:3" ht="15.75" thickTop="1" x14ac:dyDescent="0.25">
      <c r="B5" s="126" t="s">
        <v>158</v>
      </c>
      <c r="C5" s="106">
        <v>83</v>
      </c>
    </row>
    <row r="6" spans="2:3" x14ac:dyDescent="0.25">
      <c r="B6" s="126" t="s">
        <v>134</v>
      </c>
      <c r="C6" s="106">
        <v>86</v>
      </c>
    </row>
    <row r="7" spans="2:3" x14ac:dyDescent="0.25">
      <c r="B7" s="126" t="s">
        <v>153</v>
      </c>
      <c r="C7" s="106">
        <v>87</v>
      </c>
    </row>
    <row r="8" spans="2:3" x14ac:dyDescent="0.25">
      <c r="B8" s="126" t="s">
        <v>150</v>
      </c>
      <c r="C8" s="106">
        <v>88</v>
      </c>
    </row>
    <row r="9" spans="2:3" x14ac:dyDescent="0.25">
      <c r="B9" s="126" t="s">
        <v>142</v>
      </c>
      <c r="C9" s="106">
        <v>93</v>
      </c>
    </row>
    <row r="10" spans="2:3" x14ac:dyDescent="0.25">
      <c r="B10" s="126" t="s">
        <v>144</v>
      </c>
      <c r="C10" s="106">
        <v>95</v>
      </c>
    </row>
    <row r="11" spans="2:3" x14ac:dyDescent="0.25">
      <c r="B11" s="126" t="s">
        <v>145</v>
      </c>
      <c r="C11" s="106">
        <v>102</v>
      </c>
    </row>
    <row r="12" spans="2:3" x14ac:dyDescent="0.25">
      <c r="B12" s="126" t="s">
        <v>151</v>
      </c>
      <c r="C12" s="106">
        <v>106</v>
      </c>
    </row>
    <row r="13" spans="2:3" x14ac:dyDescent="0.25">
      <c r="B13" s="127" t="s">
        <v>146</v>
      </c>
      <c r="C13" s="106">
        <v>107</v>
      </c>
    </row>
    <row r="14" spans="2:3" x14ac:dyDescent="0.25">
      <c r="B14" s="126" t="s">
        <v>163</v>
      </c>
      <c r="C14" s="106">
        <v>109</v>
      </c>
    </row>
    <row r="15" spans="2:3" x14ac:dyDescent="0.25">
      <c r="B15" s="126" t="s">
        <v>135</v>
      </c>
      <c r="C15" s="106">
        <v>111</v>
      </c>
    </row>
    <row r="16" spans="2:3" x14ac:dyDescent="0.25">
      <c r="B16" s="126" t="s">
        <v>138</v>
      </c>
      <c r="C16" s="106">
        <v>111</v>
      </c>
    </row>
    <row r="17" spans="2:3" x14ac:dyDescent="0.25">
      <c r="B17" s="126" t="s">
        <v>139</v>
      </c>
      <c r="C17" s="106">
        <v>111</v>
      </c>
    </row>
    <row r="18" spans="2:3" x14ac:dyDescent="0.25">
      <c r="B18" s="126" t="s">
        <v>157</v>
      </c>
      <c r="C18" s="106">
        <v>111</v>
      </c>
    </row>
    <row r="19" spans="2:3" x14ac:dyDescent="0.25">
      <c r="B19" s="126" t="s">
        <v>136</v>
      </c>
      <c r="C19" s="106">
        <v>113</v>
      </c>
    </row>
    <row r="20" spans="2:3" x14ac:dyDescent="0.25">
      <c r="B20" s="126" t="s">
        <v>154</v>
      </c>
      <c r="C20" s="106">
        <v>113</v>
      </c>
    </row>
    <row r="21" spans="2:3" x14ac:dyDescent="0.25">
      <c r="B21" s="126" t="s">
        <v>137</v>
      </c>
      <c r="C21" s="106">
        <v>114</v>
      </c>
    </row>
    <row r="22" spans="2:3" x14ac:dyDescent="0.25">
      <c r="B22" s="126" t="s">
        <v>152</v>
      </c>
      <c r="C22" s="106">
        <v>114</v>
      </c>
    </row>
    <row r="23" spans="2:3" x14ac:dyDescent="0.25">
      <c r="B23" s="126" t="s">
        <v>159</v>
      </c>
      <c r="C23" s="106">
        <v>114</v>
      </c>
    </row>
    <row r="24" spans="2:3" x14ac:dyDescent="0.25">
      <c r="B24" s="126" t="s">
        <v>162</v>
      </c>
      <c r="C24" s="106">
        <v>117</v>
      </c>
    </row>
    <row r="25" spans="2:3" x14ac:dyDescent="0.25">
      <c r="B25" s="126" t="s">
        <v>160</v>
      </c>
      <c r="C25" s="106">
        <v>121</v>
      </c>
    </row>
    <row r="26" spans="2:3" x14ac:dyDescent="0.25">
      <c r="B26" s="126" t="s">
        <v>140</v>
      </c>
      <c r="C26" s="106">
        <v>122</v>
      </c>
    </row>
    <row r="27" spans="2:3" x14ac:dyDescent="0.25">
      <c r="B27" s="126" t="s">
        <v>161</v>
      </c>
      <c r="C27" s="106">
        <v>122</v>
      </c>
    </row>
    <row r="28" spans="2:3" x14ac:dyDescent="0.25">
      <c r="B28" s="126" t="s">
        <v>143</v>
      </c>
      <c r="C28" s="106">
        <v>126</v>
      </c>
    </row>
    <row r="29" spans="2:3" x14ac:dyDescent="0.25">
      <c r="B29" s="126" t="s">
        <v>148</v>
      </c>
      <c r="C29" s="106">
        <v>126</v>
      </c>
    </row>
    <row r="30" spans="2:3" x14ac:dyDescent="0.25">
      <c r="B30" s="126" t="s">
        <v>147</v>
      </c>
      <c r="C30" s="106">
        <v>129</v>
      </c>
    </row>
    <row r="31" spans="2:3" x14ac:dyDescent="0.25">
      <c r="B31" s="126" t="s">
        <v>141</v>
      </c>
      <c r="C31" s="106">
        <v>130</v>
      </c>
    </row>
    <row r="32" spans="2:3" x14ac:dyDescent="0.25">
      <c r="B32" s="126" t="s">
        <v>155</v>
      </c>
      <c r="C32" s="106">
        <v>133</v>
      </c>
    </row>
    <row r="33" spans="2:3" x14ac:dyDescent="0.25">
      <c r="B33" s="126" t="s">
        <v>164</v>
      </c>
      <c r="C33" s="106">
        <v>135</v>
      </c>
    </row>
    <row r="34" spans="2:3" x14ac:dyDescent="0.25">
      <c r="B34" s="126" t="s">
        <v>156</v>
      </c>
      <c r="C34" s="106">
        <v>146</v>
      </c>
    </row>
    <row r="35" spans="2:3" x14ac:dyDescent="0.25">
      <c r="B35" s="126" t="s">
        <v>149</v>
      </c>
      <c r="C35" s="106">
        <v>170</v>
      </c>
    </row>
  </sheetData>
  <sortState ref="B5:C35">
    <sortCondition ref="C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 a b</vt:lpstr>
      <vt:lpstr>3.13 c</vt:lpstr>
      <vt:lpstr>3.13 d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 Ozluk</dc:creator>
  <cp:lastModifiedBy>peggy</cp:lastModifiedBy>
  <dcterms:created xsi:type="dcterms:W3CDTF">2012-01-04T20:41:56Z</dcterms:created>
  <dcterms:modified xsi:type="dcterms:W3CDTF">2013-08-25T00:21:17Z</dcterms:modified>
</cp:coreProperties>
</file>